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план учебного процесса" sheetId="2" r:id="rId2"/>
  </sheets>
  <definedNames>
    <definedName name="_edn1" localSheetId="1">'план учебного процесса'!$A$15</definedName>
    <definedName name="_edn2" localSheetId="1">'план учебного процесса'!$A$16</definedName>
    <definedName name="_ednref1" localSheetId="1">'план учебного процесса'!$C$1</definedName>
    <definedName name="_ednref2" localSheetId="1">'план учебного процесса'!$J$1</definedName>
  </definedNames>
  <calcPr fullCalcOnLoad="1"/>
</workbook>
</file>

<file path=xl/sharedStrings.xml><?xml version="1.0" encoding="utf-8"?>
<sst xmlns="http://schemas.openxmlformats.org/spreadsheetml/2006/main" count="273" uniqueCount="224">
  <si>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</si>
  <si>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</si>
  <si>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</si>
  <si>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</si>
  <si>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</si>
  <si>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</si>
  <si>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</si>
  <si>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</si>
  <si>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</si>
  <si>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</si>
  <si>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</si>
  <si>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</si>
  <si>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Индекс</t>
  </si>
  <si>
    <t>Самостоятельная</t>
  </si>
  <si>
    <t>Всего занятий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</si>
  <si>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</si>
  <si>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</si>
  <si>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</si>
  <si>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</si>
  <si>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</si>
  <si>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II  курс</t>
  </si>
  <si>
    <t>IV курс</t>
  </si>
  <si>
    <t>7 семестр</t>
  </si>
  <si>
    <t>8 семестр</t>
  </si>
  <si>
    <t>Количество учебных недель</t>
  </si>
  <si>
    <t>О.00</t>
  </si>
  <si>
    <t>Общеобразовательный цикл</t>
  </si>
  <si>
    <t>Обязательная часть циклов ОПОП</t>
  </si>
  <si>
    <t>ОП.00</t>
  </si>
  <si>
    <t>ПМ.00</t>
  </si>
  <si>
    <t>Профессиональные модули</t>
  </si>
  <si>
    <t>Физическая культура</t>
  </si>
  <si>
    <t>ВСЕГО</t>
  </si>
  <si>
    <t>Государственная (итоговая) аттестация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</si>
  <si>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</si>
  <si>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</si>
  <si>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</si>
  <si>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</si>
  <si>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</si>
  <si>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</si>
  <si>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</si>
  <si>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 xml:space="preserve">Иностранный язык </t>
  </si>
  <si>
    <t>История</t>
  </si>
  <si>
    <t>Биология</t>
  </si>
  <si>
    <t>Основы безопасности жизнедеятельности</t>
  </si>
  <si>
    <t>Математика</t>
  </si>
  <si>
    <t>Физика</t>
  </si>
  <si>
    <t>-,Э</t>
  </si>
  <si>
    <t>117 </t>
  </si>
  <si>
    <t>-,ДЗ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</si>
  <si>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</si>
  <si>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</si>
  <si>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</si>
  <si>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</si>
  <si>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</si>
  <si>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</si>
  <si>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</si>
  <si>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</si>
  <si>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З,З,З,З,З,ДЗ</t>
  </si>
  <si>
    <t>ЕН.00</t>
  </si>
  <si>
    <t xml:space="preserve">Математический и общий естественнонаучный цикл </t>
  </si>
  <si>
    <t>ЕН.01</t>
  </si>
  <si>
    <t>Э</t>
  </si>
  <si>
    <t>ЕН.02</t>
  </si>
  <si>
    <t xml:space="preserve">Общепрофессиональные дисциплины </t>
  </si>
  <si>
    <t>ОП.01</t>
  </si>
  <si>
    <t>ОП.02</t>
  </si>
  <si>
    <t>Электротехника и электроника</t>
  </si>
  <si>
    <t>ОП.03</t>
  </si>
  <si>
    <t>Техническая механика</t>
  </si>
  <si>
    <t>ОП.04</t>
  </si>
  <si>
    <t>Метрология , стандартизация и сертификация</t>
  </si>
  <si>
    <t>ОП.05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</si>
  <si>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</si>
  <si>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</si>
  <si>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</si>
  <si>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</si>
  <si>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</si>
  <si>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</si>
  <si>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ПМ.01</t>
  </si>
  <si>
    <t>МДК.01.01</t>
  </si>
  <si>
    <t>МДК.01.02</t>
  </si>
  <si>
    <t>МДК.01.03</t>
  </si>
  <si>
    <t>З</t>
  </si>
  <si>
    <t>МДК.01.04</t>
  </si>
  <si>
    <t>УП.01</t>
  </si>
  <si>
    <t>ПП.01</t>
  </si>
  <si>
    <t>ПМ.02</t>
  </si>
  <si>
    <t>МДК.02.01</t>
  </si>
  <si>
    <t>УП.02</t>
  </si>
  <si>
    <t>ПП.02</t>
  </si>
  <si>
    <t>ДЗ</t>
  </si>
  <si>
    <t>Выполнение работ по одной или нескольким профессиям рабочих, должностям служащих.</t>
  </si>
  <si>
    <t>ВОП</t>
  </si>
  <si>
    <t>УП.03</t>
  </si>
  <si>
    <t>ВОП 00</t>
  </si>
  <si>
    <t>курсовое проектирование</t>
  </si>
  <si>
    <t>ПДП</t>
  </si>
  <si>
    <t>ГИА</t>
  </si>
  <si>
    <t xml:space="preserve">Преддипломная практика </t>
  </si>
  <si>
    <t>4 нед.</t>
  </si>
  <si>
    <t>6 нед.</t>
  </si>
  <si>
    <t xml:space="preserve">Государственная (итоговая) аттестация
1. Программа базовой  подготовки 
1.1. Дипломный проект (работа)
Выполнение дипломного проекта (работы) с18 мая по 14 июня (всего 4 нед.)
Защита дипломного проекта (работы) с 15 июня по 30июня (всего  2нед.)
</t>
  </si>
  <si>
    <t>ДЗ, Э</t>
  </si>
  <si>
    <t>Профессиональный модуль, в рамках которого производится практика</t>
  </si>
  <si>
    <t>Наименование практики</t>
  </si>
  <si>
    <t>Условия реализации</t>
  </si>
  <si>
    <t xml:space="preserve">Семестр </t>
  </si>
  <si>
    <t>Длительность в неделях</t>
  </si>
  <si>
    <t>Рассредоточено</t>
  </si>
  <si>
    <t>концентрированно</t>
  </si>
  <si>
    <t xml:space="preserve">Учебная практика </t>
  </si>
  <si>
    <t xml:space="preserve">Производственная практика </t>
  </si>
  <si>
    <t>Экологические основы природопользования</t>
  </si>
  <si>
    <t>Материаловедение</t>
  </si>
  <si>
    <t>Информационные технологии в профессиональной деятельности</t>
  </si>
  <si>
    <t>Основы экономики</t>
  </si>
  <si>
    <t>Правовые основы профессиональной деятельности</t>
  </si>
  <si>
    <t>Охрана труда</t>
  </si>
  <si>
    <t>Организация обслуживания и ремонта электрического и электромеханического оборудования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</si>
  <si>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</si>
  <si>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</si>
  <si>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Электрическое и электромеханическое оборудование</t>
  </si>
  <si>
    <t>Техническое регулирование контроль качества электрического и электромеханического оборудования</t>
  </si>
  <si>
    <t>Учебная практика 23/828</t>
  </si>
  <si>
    <t>З,З,ДЗ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</si>
  <si>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</si>
  <si>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</si>
  <si>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ПМ 03.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</si>
  <si>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</si>
  <si>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</si>
  <si>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</si>
  <si>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ПП.03</t>
  </si>
  <si>
    <t>ПМ.04</t>
  </si>
  <si>
    <t>Введение  в специальность</t>
  </si>
  <si>
    <t>Инженерная   графика</t>
  </si>
  <si>
    <t>Общепрофессиональные дисциплины и профессиональные модули вариативной части</t>
  </si>
  <si>
    <t>ВМДК 01.01.</t>
  </si>
  <si>
    <t>ВОП 01</t>
  </si>
  <si>
    <t>Допуски и технические измерения</t>
  </si>
  <si>
    <t xml:space="preserve">Основы автоматизации производства </t>
  </si>
  <si>
    <t>ВПМ 01</t>
  </si>
  <si>
    <t>Выполнение слесарно- сборочных работ</t>
  </si>
  <si>
    <t>Технология слесарных и слесарно-сборочных работ</t>
  </si>
  <si>
    <t>ВПМ 03</t>
  </si>
  <si>
    <t>МДК 03.01</t>
  </si>
  <si>
    <t>Технология сборки , ремонта, регулировки контрольно- измерительных приборов и систем автоматики</t>
  </si>
  <si>
    <t>ВУП</t>
  </si>
  <si>
    <t>Вариативная часть</t>
  </si>
  <si>
    <r>
      <t>Консультации</t>
    </r>
    <r>
      <rPr>
        <sz val="7"/>
        <rFont val="Times New Roman"/>
        <family val="1"/>
      </rPr>
      <t xml:space="preserve"> на учебную группу по 100 часов в год (всего 400 часов.)</t>
    </r>
  </si>
  <si>
    <t>ДЗ,ДЗ</t>
  </si>
  <si>
    <t>З,-З-Э</t>
  </si>
  <si>
    <t>7З/3ДЗ/1Э</t>
  </si>
  <si>
    <t>0З/1ДЗ/1Э</t>
  </si>
  <si>
    <t>2З/5ДЗ/6Э</t>
  </si>
  <si>
    <t>2З/4ДЗ/3Э/1ЭК</t>
  </si>
  <si>
    <t>0З/1ДЗ/1Э/1ЭК</t>
  </si>
  <si>
    <t>1З/0 ДЗ/0Э</t>
  </si>
  <si>
    <t>1З/1ДЗ</t>
  </si>
  <si>
    <t>1ДЗ/1ЭК</t>
  </si>
  <si>
    <t>1ДЗ/1Э/1ЭК</t>
  </si>
  <si>
    <t>1З/1Э/1ЭК</t>
  </si>
  <si>
    <t>5З/8ДЗ/6Э/5ЭК</t>
  </si>
  <si>
    <t xml:space="preserve">  ДЗ</t>
  </si>
  <si>
    <t xml:space="preserve"> ДЗ</t>
  </si>
  <si>
    <t>16 нед</t>
  </si>
  <si>
    <t>17 нед</t>
  </si>
  <si>
    <t xml:space="preserve">13 нед </t>
  </si>
  <si>
    <t xml:space="preserve">16 нед </t>
  </si>
  <si>
    <t>22 нед</t>
  </si>
  <si>
    <t>16З/21ДЗ/20Э</t>
  </si>
  <si>
    <t>16З/21ДЗ/21Э</t>
  </si>
  <si>
    <t>Информатика и ИКТ</t>
  </si>
  <si>
    <t>ВОП 02</t>
  </si>
  <si>
    <t>Сборка, ремонт, регулировка контрольно- измерительных приборов и систем автоматики</t>
  </si>
  <si>
    <t>3З/9ДЗ/5Э</t>
  </si>
  <si>
    <t>ОУД.01</t>
  </si>
  <si>
    <t>Русский язык  и литература</t>
  </si>
  <si>
    <t>-,ДЗ',Э</t>
  </si>
  <si>
    <t>ОУД.02</t>
  </si>
  <si>
    <t>ОУД.03</t>
  </si>
  <si>
    <t>Математика:алгебра, начала математического анализа, геометрия</t>
  </si>
  <si>
    <t>ОУД.04</t>
  </si>
  <si>
    <t>ОУД.05</t>
  </si>
  <si>
    <t>З,ДЗ</t>
  </si>
  <si>
    <t>ОУД.06</t>
  </si>
  <si>
    <t>-,ДЗ'</t>
  </si>
  <si>
    <t>ОУД.07</t>
  </si>
  <si>
    <t>ОУД.08</t>
  </si>
  <si>
    <t>ОУД.09</t>
  </si>
  <si>
    <t>Химия</t>
  </si>
  <si>
    <t>ОУД.10</t>
  </si>
  <si>
    <t>Обществознание (включая экономику и право)</t>
  </si>
  <si>
    <t>ОУД.11</t>
  </si>
  <si>
    <t>ОУД.12</t>
  </si>
  <si>
    <t>План учебного процесса (основная образовательная программа подготовки специалистов среднего звена)</t>
  </si>
  <si>
    <t>Шифр и специальность:  13.02.11.Техническая эксплуатация и обслуживание электрического и электромеханического оборудования целлюлозно- бумажной промышленности.</t>
  </si>
  <si>
    <t>География (включая экологию)</t>
  </si>
  <si>
    <t>23 нед</t>
  </si>
  <si>
    <t>УП04</t>
  </si>
  <si>
    <t>ПП.04</t>
  </si>
  <si>
    <t>Основы этики и психология делового общения</t>
  </si>
  <si>
    <t>Социальная психология</t>
  </si>
  <si>
    <t>ВОП 03</t>
  </si>
  <si>
    <t>Автоматика</t>
  </si>
  <si>
    <t>ВОП 04</t>
  </si>
  <si>
    <t>ВОП 05</t>
  </si>
  <si>
    <t xml:space="preserve"> Э</t>
  </si>
  <si>
    <t>ДЗ,-,Э</t>
  </si>
  <si>
    <t>З,-,ЗЭ</t>
  </si>
  <si>
    <t xml:space="preserve"> ДЗ -,ДЗ</t>
  </si>
  <si>
    <t>ПМ 01Организация обслуживания и ремонта электрического и электромеханического оборудования</t>
  </si>
  <si>
    <t>3,4,5,6,7</t>
  </si>
  <si>
    <t>1,1,1,2,1 недель</t>
  </si>
  <si>
    <t>4,6,7</t>
  </si>
  <si>
    <t>1,2,2 недель</t>
  </si>
  <si>
    <t>1 неделя</t>
  </si>
  <si>
    <t>1неделя</t>
  </si>
  <si>
    <t>ПМ 02 Выполнение сервисного обслуживания бытовых машин и приборов</t>
  </si>
  <si>
    <t>ПМ 03Организация деятельности производственного подразделения</t>
  </si>
  <si>
    <t>2 недели</t>
  </si>
  <si>
    <t>Учебная практика для получения первичных профессиональных навыковпо профессии 18590 Слесарь - электрик по ремонту электрооборудоваения, слесарь по контрольно измерительным приборам</t>
  </si>
  <si>
    <t>2,4,4,5</t>
  </si>
  <si>
    <t>2,1,2,5 недели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</si>
</sst>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27" xfId="0" applyFont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right" wrapText="1"/>
    </xf>
    <xf numFmtId="0" fontId="11" fillId="0" borderId="27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27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/>
    </xf>
    <xf numFmtId="0" fontId="10" fillId="0" borderId="33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0" fontId="13" fillId="0" borderId="12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7" fillId="0" borderId="37" xfId="0" applyFont="1" applyBorder="1" applyAlignment="1">
      <alignment/>
    </xf>
    <xf numFmtId="0" fontId="10" fillId="0" borderId="35" xfId="0" applyFont="1" applyBorder="1" applyAlignment="1">
      <alignment wrapText="1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7" fillId="0" borderId="39" xfId="0" applyFont="1" applyBorder="1" applyAlignment="1">
      <alignment wrapText="1"/>
    </xf>
    <xf numFmtId="0" fontId="7" fillId="0" borderId="38" xfId="0" applyFont="1" applyBorder="1" applyAlignment="1">
      <alignment/>
    </xf>
    <xf numFmtId="0" fontId="10" fillId="0" borderId="39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7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36" xfId="0" applyFont="1" applyBorder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34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0" fillId="0" borderId="50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wrapText="1"/>
    </xf>
    <xf numFmtId="0" fontId="7" fillId="0" borderId="4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51" xfId="0" applyFont="1" applyBorder="1" applyAlignment="1">
      <alignment/>
    </xf>
    <xf numFmtId="0" fontId="11" fillId="0" borderId="53" xfId="0" applyFont="1" applyBorder="1" applyAlignment="1">
      <alignment wrapText="1"/>
    </xf>
    <xf numFmtId="0" fontId="16" fillId="0" borderId="12" xfId="0" applyFont="1" applyBorder="1" applyAlignment="1">
      <alignment horizontal="right" wrapText="1"/>
    </xf>
    <xf numFmtId="0" fontId="9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 quotePrefix="1">
      <alignment horizontal="center" wrapText="1"/>
    </xf>
    <xf numFmtId="0" fontId="11" fillId="0" borderId="11" xfId="0" applyFont="1" applyBorder="1" applyAlignment="1">
      <alignment horizontal="right" wrapText="1"/>
    </xf>
    <xf numFmtId="0" fontId="11" fillId="0" borderId="27" xfId="0" applyFont="1" applyBorder="1" applyAlignment="1" quotePrefix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11" fillId="0" borderId="10" xfId="0" applyFont="1" applyBorder="1" applyAlignment="1" quotePrefix="1">
      <alignment horizontal="center" wrapText="1"/>
    </xf>
    <xf numFmtId="0" fontId="17" fillId="0" borderId="12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/>
    </xf>
    <xf numFmtId="0" fontId="7" fillId="0" borderId="36" xfId="0" applyFont="1" applyBorder="1" applyAlignment="1">
      <alignment/>
    </xf>
    <xf numFmtId="0" fontId="11" fillId="0" borderId="4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5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2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1" fillId="33" borderId="12" xfId="0" applyFont="1" applyFill="1" applyBorder="1" applyAlignment="1">
      <alignment horizontal="right" wrapText="1"/>
    </xf>
    <xf numFmtId="0" fontId="11" fillId="34" borderId="12" xfId="0" applyFont="1" applyFill="1" applyBorder="1" applyAlignment="1">
      <alignment horizontal="right" wrapText="1"/>
    </xf>
    <xf numFmtId="0" fontId="7" fillId="33" borderId="36" xfId="0" applyFont="1" applyFill="1" applyBorder="1" applyAlignment="1">
      <alignment/>
    </xf>
    <xf numFmtId="0" fontId="11" fillId="35" borderId="12" xfId="0" applyFont="1" applyFill="1" applyBorder="1" applyAlignment="1">
      <alignment horizontal="right" wrapText="1"/>
    </xf>
    <xf numFmtId="0" fontId="11" fillId="33" borderId="12" xfId="0" applyFont="1" applyFill="1" applyBorder="1" applyAlignment="1">
      <alignment wrapText="1"/>
    </xf>
    <xf numFmtId="0" fontId="11" fillId="34" borderId="12" xfId="0" applyFont="1" applyFill="1" applyBorder="1" applyAlignment="1">
      <alignment wrapText="1"/>
    </xf>
    <xf numFmtId="0" fontId="11" fillId="35" borderId="12" xfId="0" applyFont="1" applyFill="1" applyBorder="1" applyAlignment="1">
      <alignment wrapText="1"/>
    </xf>
    <xf numFmtId="0" fontId="11" fillId="36" borderId="12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7" fillId="33" borderId="4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2" fillId="0" borderId="56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6" fillId="0" borderId="25" xfId="0" applyFont="1" applyBorder="1" applyAlignment="1">
      <alignment horizontal="right" vertical="top" wrapText="1"/>
    </xf>
    <xf numFmtId="0" fontId="6" fillId="0" borderId="27" xfId="0" applyFont="1" applyBorder="1" applyAlignment="1">
      <alignment horizontal="right" vertical="top" wrapText="1"/>
    </xf>
    <xf numFmtId="0" fontId="4" fillId="0" borderId="25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5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/>
    </xf>
    <xf numFmtId="0" fontId="10" fillId="0" borderId="61" xfId="0" applyFont="1" applyBorder="1" applyAlignment="1">
      <alignment horizontal="right"/>
    </xf>
    <xf numFmtId="0" fontId="7" fillId="0" borderId="4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64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178" fontId="7" fillId="0" borderId="36" xfId="43" applyFont="1" applyFill="1" applyBorder="1" applyAlignment="1">
      <alignment horizontal="center" vertical="center" textRotation="90" wrapText="1"/>
    </xf>
    <xf numFmtId="178" fontId="7" fillId="0" borderId="66" xfId="43" applyFont="1" applyFill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178" fontId="7" fillId="0" borderId="48" xfId="43" applyFont="1" applyFill="1" applyBorder="1" applyAlignment="1">
      <alignment horizontal="center"/>
    </xf>
    <xf numFmtId="178" fontId="7" fillId="0" borderId="49" xfId="43" applyFont="1" applyFill="1" applyBorder="1" applyAlignment="1">
      <alignment horizontal="center"/>
    </xf>
    <xf numFmtId="0" fontId="7" fillId="0" borderId="7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8" sqref="B8:B9"/>
    </sheetView>
  </sheetViews>
  <sheetFormatPr defaultColWidth="9.140625" defaultRowHeight="12.75"/>
  <cols>
    <col min="1" max="1" width="29.28125" style="0" customWidth="1"/>
    <col min="2" max="2" width="25.140625" style="0" customWidth="1"/>
    <col min="3" max="3" width="21.140625" style="0" customWidth="1"/>
    <col min="4" max="4" width="20.140625" style="0" customWidth="1"/>
    <col min="5" max="5" width="19.57421875" style="0" customWidth="1"/>
  </cols>
  <sheetData>
    <row r="1" spans="1:5" ht="39" customHeight="1" thickBot="1">
      <c r="A1" s="2" t="s">
        <v>104</v>
      </c>
      <c r="B1" s="3" t="s">
        <v>105</v>
      </c>
      <c r="C1" s="3" t="s">
        <v>106</v>
      </c>
      <c r="D1" s="3" t="s">
        <v>107</v>
      </c>
      <c r="E1" s="3" t="s">
        <v>108</v>
      </c>
    </row>
    <row r="2" spans="1:5" ht="21" customHeight="1" thickBot="1">
      <c r="A2" s="173" t="s">
        <v>211</v>
      </c>
      <c r="B2" s="4" t="s">
        <v>111</v>
      </c>
      <c r="C2" s="4" t="s">
        <v>109</v>
      </c>
      <c r="D2" s="167" t="s">
        <v>212</v>
      </c>
      <c r="E2" s="4" t="s">
        <v>213</v>
      </c>
    </row>
    <row r="3" spans="1:5" ht="28.5" customHeight="1" thickBot="1">
      <c r="A3" s="174"/>
      <c r="B3" s="4" t="s">
        <v>112</v>
      </c>
      <c r="C3" s="4" t="s">
        <v>110</v>
      </c>
      <c r="D3" s="167" t="s">
        <v>214</v>
      </c>
      <c r="E3" s="4" t="s">
        <v>215</v>
      </c>
    </row>
    <row r="4" spans="1:5" ht="28.5" customHeight="1" thickBot="1">
      <c r="A4" s="149" t="s">
        <v>218</v>
      </c>
      <c r="B4" s="4" t="s">
        <v>111</v>
      </c>
      <c r="C4" s="4" t="s">
        <v>110</v>
      </c>
      <c r="D4" s="167">
        <v>7</v>
      </c>
      <c r="E4" s="168" t="s">
        <v>216</v>
      </c>
    </row>
    <row r="5" spans="1:5" ht="28.5" customHeight="1" thickBot="1">
      <c r="A5" s="150"/>
      <c r="B5" s="4" t="s">
        <v>112</v>
      </c>
      <c r="C5" s="4" t="s">
        <v>110</v>
      </c>
      <c r="D5" s="167">
        <v>7</v>
      </c>
      <c r="E5" s="168" t="s">
        <v>217</v>
      </c>
    </row>
    <row r="6" spans="1:5" ht="30" customHeight="1" thickBot="1">
      <c r="A6" s="174" t="s">
        <v>219</v>
      </c>
      <c r="B6" s="4" t="s">
        <v>111</v>
      </c>
      <c r="C6" s="4" t="s">
        <v>110</v>
      </c>
      <c r="D6" s="167">
        <v>8</v>
      </c>
      <c r="E6" s="4" t="s">
        <v>220</v>
      </c>
    </row>
    <row r="7" spans="1:5" ht="24.75" customHeight="1" thickBot="1">
      <c r="A7" s="174"/>
      <c r="B7" s="4" t="s">
        <v>112</v>
      </c>
      <c r="C7" s="4" t="s">
        <v>110</v>
      </c>
      <c r="D7" s="167">
        <v>8</v>
      </c>
      <c r="E7" s="4" t="s">
        <v>220</v>
      </c>
    </row>
    <row r="8" spans="1:5" ht="88.5" customHeight="1">
      <c r="A8" s="175" t="s">
        <v>92</v>
      </c>
      <c r="B8" s="177" t="s">
        <v>221</v>
      </c>
      <c r="C8" s="169" t="s">
        <v>110</v>
      </c>
      <c r="D8" s="171" t="s">
        <v>222</v>
      </c>
      <c r="E8" s="169" t="s">
        <v>223</v>
      </c>
    </row>
    <row r="9" spans="1:5" ht="13.5" customHeight="1" hidden="1" thickBot="1">
      <c r="A9" s="176"/>
      <c r="B9" s="178"/>
      <c r="C9" s="170"/>
      <c r="D9" s="172"/>
      <c r="E9" s="170"/>
    </row>
    <row r="10" ht="12.75">
      <c r="A10" s="1"/>
    </row>
    <row r="11" ht="12.75">
      <c r="A11" s="1"/>
    </row>
  </sheetData>
  <sheetProtection/>
  <mergeCells count="7">
    <mergeCell ref="C8:C9"/>
    <mergeCell ref="D8:D9"/>
    <mergeCell ref="E8:E9"/>
    <mergeCell ref="A2:A3"/>
    <mergeCell ref="A6:A7"/>
    <mergeCell ref="A8:A9"/>
    <mergeCell ref="B8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7">
      <selection activeCell="L46" sqref="L46"/>
    </sheetView>
  </sheetViews>
  <sheetFormatPr defaultColWidth="9.140625" defaultRowHeight="12.75"/>
  <cols>
    <col min="1" max="1" width="7.140625" style="0" customWidth="1"/>
    <col min="2" max="2" width="21.421875" style="0" customWidth="1"/>
    <col min="3" max="3" width="10.57421875" style="0" customWidth="1"/>
    <col min="4" max="4" width="6.00390625" style="0" customWidth="1"/>
    <col min="5" max="5" width="6.7109375" style="0" customWidth="1"/>
    <col min="6" max="6" width="8.140625" style="0" customWidth="1"/>
    <col min="7" max="8" width="7.00390625" style="0" customWidth="1"/>
    <col min="9" max="9" width="7.421875" style="0" customWidth="1"/>
    <col min="10" max="10" width="7.00390625" style="0" customWidth="1"/>
    <col min="11" max="12" width="6.8515625" style="0" customWidth="1"/>
    <col min="13" max="13" width="6.28125" style="0" customWidth="1"/>
    <col min="14" max="14" width="6.7109375" style="0" customWidth="1"/>
    <col min="15" max="15" width="8.28125" style="0" customWidth="1"/>
    <col min="16" max="16" width="7.8515625" style="0" customWidth="1"/>
    <col min="17" max="17" width="7.421875" style="0" customWidth="1"/>
  </cols>
  <sheetData>
    <row r="1" spans="1:17" ht="12.75">
      <c r="A1" s="182" t="s">
        <v>195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30" customHeight="1" thickBot="1">
      <c r="A2" s="183" t="s">
        <v>196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20.25" customHeight="1" thickBot="1">
      <c r="A3" s="224" t="s">
        <v>12</v>
      </c>
      <c r="B3" s="233" t="s">
        <v>0</v>
      </c>
      <c r="C3" s="224" t="s">
        <v>18</v>
      </c>
      <c r="D3" s="214" t="s">
        <v>1</v>
      </c>
      <c r="E3" s="215"/>
      <c r="F3" s="215"/>
      <c r="G3" s="215"/>
      <c r="H3" s="216"/>
      <c r="I3" s="217"/>
      <c r="J3" s="236" t="s">
        <v>19</v>
      </c>
      <c r="K3" s="219"/>
      <c r="L3" s="219"/>
      <c r="M3" s="219"/>
      <c r="N3" s="219"/>
      <c r="O3" s="219"/>
      <c r="P3" s="219"/>
      <c r="Q3" s="221"/>
    </row>
    <row r="4" spans="1:17" ht="12.75" customHeight="1" thickBot="1">
      <c r="A4" s="196"/>
      <c r="B4" s="234"/>
      <c r="C4" s="196"/>
      <c r="D4" s="224" t="s">
        <v>16</v>
      </c>
      <c r="E4" s="224" t="s">
        <v>13</v>
      </c>
      <c r="F4" s="218" t="s">
        <v>2</v>
      </c>
      <c r="G4" s="219"/>
      <c r="H4" s="220"/>
      <c r="I4" s="221"/>
      <c r="J4" s="237" t="s">
        <v>3</v>
      </c>
      <c r="K4" s="238"/>
      <c r="L4" s="239" t="s">
        <v>20</v>
      </c>
      <c r="M4" s="213"/>
      <c r="N4" s="211" t="s">
        <v>4</v>
      </c>
      <c r="O4" s="213"/>
      <c r="P4" s="211" t="s">
        <v>21</v>
      </c>
      <c r="Q4" s="213"/>
    </row>
    <row r="5" spans="1:17" ht="30.75" customHeight="1" thickBot="1">
      <c r="A5" s="196"/>
      <c r="B5" s="234"/>
      <c r="C5" s="196"/>
      <c r="D5" s="196"/>
      <c r="E5" s="225"/>
      <c r="F5" s="227" t="s">
        <v>14</v>
      </c>
      <c r="G5" s="222" t="s">
        <v>15</v>
      </c>
      <c r="H5" s="223"/>
      <c r="I5" s="213"/>
      <c r="J5" s="5" t="s">
        <v>5</v>
      </c>
      <c r="K5" s="6" t="s">
        <v>6</v>
      </c>
      <c r="L5" s="5" t="s">
        <v>7</v>
      </c>
      <c r="M5" s="6" t="s">
        <v>8</v>
      </c>
      <c r="N5" s="7" t="s">
        <v>9</v>
      </c>
      <c r="O5" s="6" t="s">
        <v>10</v>
      </c>
      <c r="P5" s="7" t="s">
        <v>22</v>
      </c>
      <c r="Q5" s="6" t="s">
        <v>23</v>
      </c>
    </row>
    <row r="6" spans="1:17" ht="14.25" customHeight="1" thickBot="1">
      <c r="A6" s="196"/>
      <c r="B6" s="234"/>
      <c r="C6" s="196"/>
      <c r="D6" s="196"/>
      <c r="E6" s="225"/>
      <c r="F6" s="201"/>
      <c r="G6" s="230" t="s">
        <v>11</v>
      </c>
      <c r="H6" s="228" t="s">
        <v>17</v>
      </c>
      <c r="I6" s="228" t="s">
        <v>96</v>
      </c>
      <c r="J6" s="184" t="s">
        <v>24</v>
      </c>
      <c r="K6" s="185"/>
      <c r="L6" s="185"/>
      <c r="M6" s="185"/>
      <c r="N6" s="185"/>
      <c r="O6" s="185"/>
      <c r="P6" s="185"/>
      <c r="Q6" s="186"/>
    </row>
    <row r="7" spans="1:17" ht="57" customHeight="1" thickBot="1">
      <c r="A7" s="232"/>
      <c r="B7" s="235"/>
      <c r="C7" s="232"/>
      <c r="D7" s="197"/>
      <c r="E7" s="226"/>
      <c r="F7" s="204"/>
      <c r="G7" s="231"/>
      <c r="H7" s="229"/>
      <c r="I7" s="229"/>
      <c r="J7" s="8" t="s">
        <v>166</v>
      </c>
      <c r="K7" s="9" t="s">
        <v>169</v>
      </c>
      <c r="L7" s="10" t="s">
        <v>168</v>
      </c>
      <c r="M7" s="9" t="s">
        <v>198</v>
      </c>
      <c r="N7" s="10" t="s">
        <v>165</v>
      </c>
      <c r="O7" s="9" t="s">
        <v>198</v>
      </c>
      <c r="P7" s="10" t="s">
        <v>166</v>
      </c>
      <c r="Q7" s="9" t="s">
        <v>167</v>
      </c>
    </row>
    <row r="8" spans="1:17" ht="13.5" thickBot="1">
      <c r="A8" s="11">
        <v>1</v>
      </c>
      <c r="B8" s="12">
        <v>2</v>
      </c>
      <c r="C8" s="11">
        <v>3</v>
      </c>
      <c r="D8" s="126">
        <v>4</v>
      </c>
      <c r="E8" s="13">
        <v>5</v>
      </c>
      <c r="F8" s="14">
        <v>6</v>
      </c>
      <c r="G8" s="14">
        <v>7</v>
      </c>
      <c r="H8" s="15">
        <v>8</v>
      </c>
      <c r="I8" s="15">
        <v>9</v>
      </c>
      <c r="J8" s="16">
        <v>10</v>
      </c>
      <c r="K8" s="17">
        <v>11</v>
      </c>
      <c r="L8" s="16">
        <v>12</v>
      </c>
      <c r="M8" s="17">
        <v>13</v>
      </c>
      <c r="N8" s="16">
        <v>14</v>
      </c>
      <c r="O8" s="17">
        <v>15</v>
      </c>
      <c r="P8" s="16">
        <v>16</v>
      </c>
      <c r="Q8" s="17">
        <v>17</v>
      </c>
    </row>
    <row r="9" spans="1:17" ht="13.5" thickBot="1">
      <c r="A9" s="18"/>
      <c r="B9" s="19"/>
      <c r="C9" s="125" t="s">
        <v>171</v>
      </c>
      <c r="D9" s="127">
        <f>SUM(D10+D23+D28+D31)</f>
        <v>7407</v>
      </c>
      <c r="E9" s="127">
        <f>SUM(E10+E23+E28+E31)</f>
        <v>2141</v>
      </c>
      <c r="F9" s="127">
        <f>SUM(F10+F23+F28+F31)</f>
        <v>5292</v>
      </c>
      <c r="G9" s="127">
        <f aca="true" t="shared" si="0" ref="G9:Q9">SUM(G10+G23+G28+G31)</f>
        <v>1673</v>
      </c>
      <c r="H9" s="127">
        <f t="shared" si="0"/>
        <v>2462</v>
      </c>
      <c r="I9" s="127">
        <f t="shared" si="0"/>
        <v>90</v>
      </c>
      <c r="J9" s="127">
        <f t="shared" si="0"/>
        <v>612</v>
      </c>
      <c r="K9" s="127">
        <f t="shared" si="0"/>
        <v>792</v>
      </c>
      <c r="L9" s="127">
        <f t="shared" si="0"/>
        <v>576</v>
      </c>
      <c r="M9" s="127">
        <f t="shared" si="0"/>
        <v>828</v>
      </c>
      <c r="N9" s="127">
        <f t="shared" si="0"/>
        <v>576</v>
      </c>
      <c r="O9" s="127">
        <f t="shared" si="0"/>
        <v>828</v>
      </c>
      <c r="P9" s="127">
        <f t="shared" si="0"/>
        <v>612</v>
      </c>
      <c r="Q9" s="127">
        <f t="shared" si="0"/>
        <v>468</v>
      </c>
    </row>
    <row r="10" spans="1:17" ht="21.75" thickBot="1">
      <c r="A10" s="120" t="s">
        <v>25</v>
      </c>
      <c r="B10" s="121" t="s">
        <v>26</v>
      </c>
      <c r="C10" s="122" t="s">
        <v>175</v>
      </c>
      <c r="D10" s="124">
        <f>SUM(D11:D22)</f>
        <v>2057</v>
      </c>
      <c r="E10" s="124">
        <f>SUM(E11:E22)</f>
        <v>653</v>
      </c>
      <c r="F10" s="124">
        <f>SUM(F11:F22)</f>
        <v>1404</v>
      </c>
      <c r="G10" s="124">
        <f aca="true" t="shared" si="1" ref="G10:Q10">SUM(G11:G22)</f>
        <v>557</v>
      </c>
      <c r="H10" s="124">
        <f t="shared" si="1"/>
        <v>700</v>
      </c>
      <c r="I10" s="124">
        <f t="shared" si="1"/>
        <v>0</v>
      </c>
      <c r="J10" s="124">
        <f t="shared" si="1"/>
        <v>592</v>
      </c>
      <c r="K10" s="124">
        <f t="shared" si="1"/>
        <v>704</v>
      </c>
      <c r="L10" s="124">
        <f t="shared" si="1"/>
        <v>54</v>
      </c>
      <c r="M10" s="124">
        <f t="shared" si="1"/>
        <v>54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</row>
    <row r="11" spans="1:17" ht="11.25" customHeight="1" thickBot="1">
      <c r="A11" s="129" t="s">
        <v>176</v>
      </c>
      <c r="B11" s="130" t="s">
        <v>177</v>
      </c>
      <c r="C11" s="131" t="s">
        <v>178</v>
      </c>
      <c r="D11" s="132">
        <v>293</v>
      </c>
      <c r="E11" s="22">
        <v>98</v>
      </c>
      <c r="F11" s="22">
        <v>195</v>
      </c>
      <c r="G11" s="22">
        <v>50</v>
      </c>
      <c r="H11" s="22">
        <v>145</v>
      </c>
      <c r="I11" s="22"/>
      <c r="J11" s="151">
        <v>85</v>
      </c>
      <c r="K11" s="152">
        <v>110</v>
      </c>
      <c r="L11" s="22"/>
      <c r="M11" s="21"/>
      <c r="N11" s="21"/>
      <c r="O11" s="21"/>
      <c r="P11" s="21"/>
      <c r="Q11" s="21"/>
    </row>
    <row r="12" spans="1:17" ht="12" customHeight="1" thickBot="1">
      <c r="A12" s="23" t="s">
        <v>179</v>
      </c>
      <c r="B12" s="24" t="s">
        <v>41</v>
      </c>
      <c r="C12" s="133" t="s">
        <v>91</v>
      </c>
      <c r="D12" s="132">
        <v>176</v>
      </c>
      <c r="E12" s="22">
        <v>59</v>
      </c>
      <c r="F12" s="22">
        <v>117</v>
      </c>
      <c r="G12" s="22"/>
      <c r="H12" s="22">
        <v>117</v>
      </c>
      <c r="I12" s="22"/>
      <c r="J12" s="22">
        <v>52</v>
      </c>
      <c r="K12" s="151">
        <v>65</v>
      </c>
      <c r="L12" s="22"/>
      <c r="M12" s="21"/>
      <c r="N12" s="21"/>
      <c r="O12" s="21"/>
      <c r="P12" s="21"/>
      <c r="Q12" s="21"/>
    </row>
    <row r="13" spans="1:17" ht="20.25" customHeight="1" thickBot="1">
      <c r="A13" s="23" t="s">
        <v>180</v>
      </c>
      <c r="B13" s="24" t="s">
        <v>181</v>
      </c>
      <c r="C13" s="134" t="s">
        <v>103</v>
      </c>
      <c r="D13" s="132">
        <v>409</v>
      </c>
      <c r="E13" s="22">
        <v>136</v>
      </c>
      <c r="F13" s="22">
        <v>273</v>
      </c>
      <c r="G13" s="22">
        <v>116</v>
      </c>
      <c r="H13" s="22">
        <v>157</v>
      </c>
      <c r="I13" s="22"/>
      <c r="J13" s="151">
        <v>136</v>
      </c>
      <c r="K13" s="152">
        <v>137</v>
      </c>
      <c r="L13" s="22"/>
      <c r="M13" s="21"/>
      <c r="N13" s="21"/>
      <c r="O13" s="21"/>
      <c r="P13" s="21"/>
      <c r="Q13" s="21"/>
    </row>
    <row r="14" spans="1:17" ht="12.75" customHeight="1" thickBot="1">
      <c r="A14" s="23" t="s">
        <v>182</v>
      </c>
      <c r="B14" s="135" t="s">
        <v>42</v>
      </c>
      <c r="C14" s="134" t="s">
        <v>91</v>
      </c>
      <c r="D14" s="132">
        <v>151</v>
      </c>
      <c r="E14" s="22">
        <v>34</v>
      </c>
      <c r="F14" s="22">
        <v>117</v>
      </c>
      <c r="G14" s="22">
        <v>117</v>
      </c>
      <c r="H14" s="22"/>
      <c r="I14" s="22"/>
      <c r="J14" s="22">
        <v>51</v>
      </c>
      <c r="K14" s="151">
        <v>66</v>
      </c>
      <c r="L14" s="22"/>
      <c r="M14" s="21"/>
      <c r="N14" s="21"/>
      <c r="O14" s="21"/>
      <c r="P14" s="21"/>
      <c r="Q14" s="21"/>
    </row>
    <row r="15" spans="1:17" ht="12.75" customHeight="1" thickBot="1">
      <c r="A15" s="23" t="s">
        <v>183</v>
      </c>
      <c r="B15" s="135" t="s">
        <v>31</v>
      </c>
      <c r="C15" s="91" t="s">
        <v>184</v>
      </c>
      <c r="D15" s="132">
        <v>151</v>
      </c>
      <c r="E15" s="22">
        <v>34</v>
      </c>
      <c r="F15" s="22">
        <v>117</v>
      </c>
      <c r="G15" s="22"/>
      <c r="H15" s="22" t="s">
        <v>48</v>
      </c>
      <c r="I15" s="22"/>
      <c r="J15" s="22">
        <v>42</v>
      </c>
      <c r="K15" s="154">
        <v>75</v>
      </c>
      <c r="L15" s="22"/>
      <c r="M15" s="21"/>
      <c r="N15" s="21"/>
      <c r="O15" s="21"/>
      <c r="P15" s="21"/>
      <c r="Q15" s="21"/>
    </row>
    <row r="16" spans="1:17" ht="24" customHeight="1" thickBot="1">
      <c r="A16" s="23" t="s">
        <v>185</v>
      </c>
      <c r="B16" s="24" t="s">
        <v>44</v>
      </c>
      <c r="C16" s="133" t="s">
        <v>186</v>
      </c>
      <c r="D16" s="132">
        <v>105</v>
      </c>
      <c r="E16" s="22">
        <v>35</v>
      </c>
      <c r="F16" s="22">
        <v>70</v>
      </c>
      <c r="G16" s="22">
        <v>22</v>
      </c>
      <c r="H16" s="22">
        <v>48</v>
      </c>
      <c r="I16" s="22"/>
      <c r="J16" s="22">
        <v>34</v>
      </c>
      <c r="K16" s="151">
        <v>36</v>
      </c>
      <c r="L16" s="22"/>
      <c r="M16" s="21"/>
      <c r="N16" s="21"/>
      <c r="O16" s="21"/>
      <c r="P16" s="21"/>
      <c r="Q16" s="21"/>
    </row>
    <row r="17" spans="1:17" ht="12.75" customHeight="1" thickBot="1">
      <c r="A17" s="23" t="s">
        <v>187</v>
      </c>
      <c r="B17" s="28" t="s">
        <v>172</v>
      </c>
      <c r="C17" s="136" t="s">
        <v>47</v>
      </c>
      <c r="D17" s="22">
        <v>150</v>
      </c>
      <c r="E17" s="22">
        <v>50</v>
      </c>
      <c r="F17" s="22">
        <v>100</v>
      </c>
      <c r="G17" s="22">
        <v>38</v>
      </c>
      <c r="H17" s="22">
        <v>62</v>
      </c>
      <c r="I17" s="22"/>
      <c r="J17" s="22">
        <v>56</v>
      </c>
      <c r="K17" s="152">
        <v>44</v>
      </c>
      <c r="L17" s="22"/>
      <c r="M17" s="21"/>
      <c r="N17" s="21"/>
      <c r="O17" s="21"/>
      <c r="P17" s="21"/>
      <c r="Q17" s="21"/>
    </row>
    <row r="18" spans="1:17" ht="11.25" customHeight="1" thickBot="1">
      <c r="A18" s="23" t="s">
        <v>188</v>
      </c>
      <c r="B18" s="28" t="s">
        <v>46</v>
      </c>
      <c r="C18" s="23" t="s">
        <v>207</v>
      </c>
      <c r="D18" s="22">
        <v>181</v>
      </c>
      <c r="E18" s="22">
        <v>60</v>
      </c>
      <c r="F18" s="22">
        <v>121</v>
      </c>
      <c r="G18" s="22">
        <v>58</v>
      </c>
      <c r="H18" s="22">
        <v>63</v>
      </c>
      <c r="I18" s="22"/>
      <c r="J18" s="22">
        <v>51</v>
      </c>
      <c r="K18" s="152">
        <v>70</v>
      </c>
      <c r="L18" s="22"/>
      <c r="M18" s="21"/>
      <c r="N18" s="21"/>
      <c r="O18" s="21"/>
      <c r="P18" s="21"/>
      <c r="Q18" s="21"/>
    </row>
    <row r="19" spans="1:17" ht="11.25" customHeight="1" thickBot="1">
      <c r="A19" s="23" t="s">
        <v>189</v>
      </c>
      <c r="B19" s="24" t="s">
        <v>190</v>
      </c>
      <c r="C19" s="23" t="s">
        <v>91</v>
      </c>
      <c r="D19" s="132">
        <v>117</v>
      </c>
      <c r="E19" s="22">
        <v>39</v>
      </c>
      <c r="F19" s="22">
        <v>78</v>
      </c>
      <c r="G19" s="22">
        <v>30</v>
      </c>
      <c r="H19" s="22">
        <v>18</v>
      </c>
      <c r="I19" s="22"/>
      <c r="J19" s="22">
        <v>34</v>
      </c>
      <c r="K19" s="151">
        <v>44</v>
      </c>
      <c r="L19" s="22"/>
      <c r="M19" s="21"/>
      <c r="N19" s="21"/>
      <c r="O19" s="21"/>
      <c r="P19" s="21"/>
      <c r="Q19" s="21"/>
    </row>
    <row r="20" spans="1:17" ht="21" customHeight="1" thickBot="1">
      <c r="A20" s="23" t="s">
        <v>191</v>
      </c>
      <c r="B20" s="130" t="s">
        <v>192</v>
      </c>
      <c r="C20" s="23" t="s">
        <v>91</v>
      </c>
      <c r="D20" s="22">
        <v>162</v>
      </c>
      <c r="E20" s="22">
        <v>54</v>
      </c>
      <c r="F20" s="22">
        <v>108</v>
      </c>
      <c r="G20" s="22">
        <v>58</v>
      </c>
      <c r="H20" s="22">
        <v>50</v>
      </c>
      <c r="I20" s="22"/>
      <c r="J20" s="22">
        <v>51</v>
      </c>
      <c r="K20" s="151">
        <v>57</v>
      </c>
      <c r="L20" s="137"/>
      <c r="M20" s="138"/>
      <c r="N20" s="132"/>
      <c r="O20" s="132"/>
      <c r="P20" s="132"/>
      <c r="Q20" s="132"/>
    </row>
    <row r="21" spans="1:17" ht="12.75" customHeight="1" thickBot="1">
      <c r="A21" s="23" t="s">
        <v>193</v>
      </c>
      <c r="B21" s="139" t="s">
        <v>43</v>
      </c>
      <c r="C21" s="140" t="s">
        <v>164</v>
      </c>
      <c r="D21" s="141">
        <v>54</v>
      </c>
      <c r="E21" s="141">
        <v>18</v>
      </c>
      <c r="F21" s="22">
        <v>36</v>
      </c>
      <c r="G21" s="141">
        <v>26</v>
      </c>
      <c r="H21" s="141">
        <v>10</v>
      </c>
      <c r="I21" s="141"/>
      <c r="J21" s="141"/>
      <c r="K21" s="141"/>
      <c r="L21" s="151">
        <v>36</v>
      </c>
      <c r="M21" s="132"/>
      <c r="N21" s="21"/>
      <c r="O21" s="21"/>
      <c r="P21" s="21"/>
      <c r="Q21" s="21"/>
    </row>
    <row r="22" spans="1:17" ht="12" customHeight="1" thickBot="1">
      <c r="A22" s="142" t="s">
        <v>194</v>
      </c>
      <c r="B22" s="143" t="s">
        <v>197</v>
      </c>
      <c r="C22" s="140" t="s">
        <v>91</v>
      </c>
      <c r="D22" s="139">
        <v>108</v>
      </c>
      <c r="E22" s="141">
        <v>36</v>
      </c>
      <c r="F22" s="22">
        <v>72</v>
      </c>
      <c r="G22" s="139">
        <v>42</v>
      </c>
      <c r="H22" s="139">
        <v>30</v>
      </c>
      <c r="I22" s="139"/>
      <c r="J22" s="139"/>
      <c r="K22" s="139"/>
      <c r="L22" s="144">
        <v>18</v>
      </c>
      <c r="M22" s="153">
        <v>54</v>
      </c>
      <c r="N22" s="21"/>
      <c r="O22" s="21"/>
      <c r="P22" s="21"/>
      <c r="Q22" s="21"/>
    </row>
    <row r="23" spans="1:17" ht="21.75" thickBot="1">
      <c r="A23" s="29" t="s">
        <v>50</v>
      </c>
      <c r="B23" s="30" t="s">
        <v>51</v>
      </c>
      <c r="C23" s="165" t="s">
        <v>152</v>
      </c>
      <c r="D23" s="21">
        <f>SUM(D24:D27)</f>
        <v>660</v>
      </c>
      <c r="E23" s="21">
        <f>SUM(E24:E27)</f>
        <v>240</v>
      </c>
      <c r="F23" s="21">
        <f>SUM(F24:F27)</f>
        <v>440</v>
      </c>
      <c r="G23" s="21">
        <f aca="true" t="shared" si="2" ref="G23:Q23">SUM(G24:G27)</f>
        <v>36</v>
      </c>
      <c r="H23" s="21">
        <f t="shared" si="2"/>
        <v>404</v>
      </c>
      <c r="I23" s="21">
        <f t="shared" si="2"/>
        <v>0</v>
      </c>
      <c r="J23" s="21">
        <f t="shared" si="2"/>
        <v>0</v>
      </c>
      <c r="K23" s="21">
        <f t="shared" si="2"/>
        <v>0</v>
      </c>
      <c r="L23" s="21">
        <f t="shared" si="2"/>
        <v>80</v>
      </c>
      <c r="M23" s="21">
        <f t="shared" si="2"/>
        <v>124</v>
      </c>
      <c r="N23" s="21">
        <f t="shared" si="2"/>
        <v>76</v>
      </c>
      <c r="O23" s="21">
        <f t="shared" si="2"/>
        <v>60</v>
      </c>
      <c r="P23" s="21">
        <f t="shared" si="2"/>
        <v>60</v>
      </c>
      <c r="Q23" s="21">
        <f t="shared" si="2"/>
        <v>40</v>
      </c>
    </row>
    <row r="24" spans="1:17" ht="12" customHeight="1" thickBot="1">
      <c r="A24" s="24" t="s">
        <v>52</v>
      </c>
      <c r="B24" s="28" t="s">
        <v>53</v>
      </c>
      <c r="C24" s="166"/>
      <c r="D24" s="22">
        <v>72</v>
      </c>
      <c r="E24" s="22">
        <v>24</v>
      </c>
      <c r="F24" s="22">
        <f>SUM(L24+M24+N24+O24+P24+Q24)</f>
        <v>48</v>
      </c>
      <c r="G24" s="22"/>
      <c r="H24" s="22">
        <v>48</v>
      </c>
      <c r="I24" s="25"/>
      <c r="J24" s="27"/>
      <c r="K24" s="27"/>
      <c r="L24" s="42">
        <v>16</v>
      </c>
      <c r="M24" s="151">
        <v>32</v>
      </c>
      <c r="N24" s="101"/>
      <c r="O24" s="101"/>
      <c r="P24" s="101"/>
      <c r="Q24" s="101"/>
    </row>
    <row r="25" spans="1:17" ht="12" customHeight="1" thickBot="1">
      <c r="A25" s="24" t="s">
        <v>54</v>
      </c>
      <c r="B25" s="28" t="s">
        <v>42</v>
      </c>
      <c r="C25" s="23" t="s">
        <v>49</v>
      </c>
      <c r="D25" s="22">
        <v>72</v>
      </c>
      <c r="E25" s="22">
        <v>24</v>
      </c>
      <c r="F25" s="22">
        <f aca="true" t="shared" si="3" ref="F25:F42">SUM(L25+M25+N25+O25+P25+Q25)</f>
        <v>48</v>
      </c>
      <c r="G25" s="22">
        <v>28</v>
      </c>
      <c r="H25" s="22">
        <v>20</v>
      </c>
      <c r="I25" s="25"/>
      <c r="J25" s="27"/>
      <c r="K25" s="27"/>
      <c r="L25" s="42">
        <v>16</v>
      </c>
      <c r="M25" s="151">
        <v>32</v>
      </c>
      <c r="N25" s="42"/>
      <c r="O25" s="42"/>
      <c r="P25" s="41"/>
      <c r="Q25" s="41"/>
    </row>
    <row r="26" spans="1:17" ht="13.5" customHeight="1" thickBot="1">
      <c r="A26" s="34" t="s">
        <v>55</v>
      </c>
      <c r="B26" s="27" t="s">
        <v>56</v>
      </c>
      <c r="C26" s="32" t="s">
        <v>151</v>
      </c>
      <c r="D26" s="22">
        <v>192</v>
      </c>
      <c r="E26" s="22">
        <v>30</v>
      </c>
      <c r="F26" s="22">
        <f t="shared" si="3"/>
        <v>172</v>
      </c>
      <c r="G26" s="27"/>
      <c r="H26" s="22">
        <v>172</v>
      </c>
      <c r="I26" s="25"/>
      <c r="J26" s="27"/>
      <c r="K26" s="27"/>
      <c r="L26" s="42">
        <v>24</v>
      </c>
      <c r="M26" s="154">
        <v>30</v>
      </c>
      <c r="N26" s="42">
        <v>38</v>
      </c>
      <c r="O26" s="154">
        <v>30</v>
      </c>
      <c r="P26" s="42">
        <v>30</v>
      </c>
      <c r="Q26" s="152">
        <v>20</v>
      </c>
    </row>
    <row r="27" spans="1:17" ht="12.75" customHeight="1" thickBot="1">
      <c r="A27" s="34" t="s">
        <v>57</v>
      </c>
      <c r="B27" s="27" t="s">
        <v>31</v>
      </c>
      <c r="C27" s="32" t="s">
        <v>58</v>
      </c>
      <c r="D27" s="22">
        <v>324</v>
      </c>
      <c r="E27" s="22">
        <v>162</v>
      </c>
      <c r="F27" s="22">
        <f t="shared" si="3"/>
        <v>172</v>
      </c>
      <c r="G27" s="22">
        <v>8</v>
      </c>
      <c r="H27" s="22">
        <v>164</v>
      </c>
      <c r="I27" s="25"/>
      <c r="J27" s="27"/>
      <c r="K27" s="27"/>
      <c r="L27" s="42">
        <v>24</v>
      </c>
      <c r="M27" s="42">
        <v>30</v>
      </c>
      <c r="N27" s="42">
        <v>38</v>
      </c>
      <c r="O27" s="42">
        <v>30</v>
      </c>
      <c r="P27" s="42">
        <v>30</v>
      </c>
      <c r="Q27" s="42">
        <v>20</v>
      </c>
    </row>
    <row r="28" spans="1:17" ht="21" customHeight="1" thickBot="1">
      <c r="A28" s="29" t="s">
        <v>59</v>
      </c>
      <c r="B28" s="30" t="s">
        <v>60</v>
      </c>
      <c r="C28" s="31" t="s">
        <v>153</v>
      </c>
      <c r="D28" s="33">
        <f>SUM(D29:D30)</f>
        <v>147</v>
      </c>
      <c r="E28" s="33">
        <f>SUM(E29:E30)</f>
        <v>49</v>
      </c>
      <c r="F28" s="33">
        <f>SUM(F29:F30)</f>
        <v>98</v>
      </c>
      <c r="G28" s="33">
        <f aca="true" t="shared" si="4" ref="G28:Q28">SUM(G29:G30)</f>
        <v>20</v>
      </c>
      <c r="H28" s="33">
        <f t="shared" si="4"/>
        <v>78</v>
      </c>
      <c r="I28" s="33">
        <f t="shared" si="4"/>
        <v>0</v>
      </c>
      <c r="J28" s="33">
        <f t="shared" si="4"/>
        <v>0</v>
      </c>
      <c r="K28" s="33">
        <f t="shared" si="4"/>
        <v>0</v>
      </c>
      <c r="L28" s="33">
        <f t="shared" si="4"/>
        <v>68</v>
      </c>
      <c r="M28" s="33">
        <f t="shared" si="4"/>
        <v>30</v>
      </c>
      <c r="N28" s="33">
        <f t="shared" si="4"/>
        <v>0</v>
      </c>
      <c r="O28" s="33">
        <f t="shared" si="4"/>
        <v>0</v>
      </c>
      <c r="P28" s="33">
        <f t="shared" si="4"/>
        <v>0</v>
      </c>
      <c r="Q28" s="33">
        <f t="shared" si="4"/>
        <v>0</v>
      </c>
    </row>
    <row r="29" spans="1:17" ht="13.5" customHeight="1" thickBot="1">
      <c r="A29" s="24" t="s">
        <v>61</v>
      </c>
      <c r="B29" s="27" t="s">
        <v>45</v>
      </c>
      <c r="C29" s="32" t="s">
        <v>62</v>
      </c>
      <c r="D29" s="22">
        <v>60</v>
      </c>
      <c r="E29" s="22">
        <v>20</v>
      </c>
      <c r="F29" s="22">
        <v>40</v>
      </c>
      <c r="G29" s="22">
        <v>10</v>
      </c>
      <c r="H29" s="22">
        <v>30</v>
      </c>
      <c r="I29" s="22"/>
      <c r="J29" s="22"/>
      <c r="K29" s="22"/>
      <c r="L29" s="152">
        <v>40</v>
      </c>
      <c r="M29" s="41"/>
      <c r="N29" s="41"/>
      <c r="O29" s="41"/>
      <c r="P29" s="41"/>
      <c r="Q29" s="41"/>
    </row>
    <row r="30" spans="1:17" ht="21.75" thickBot="1">
      <c r="A30" s="24" t="s">
        <v>63</v>
      </c>
      <c r="B30" s="27" t="s">
        <v>113</v>
      </c>
      <c r="C30" s="32" t="s">
        <v>91</v>
      </c>
      <c r="D30" s="22">
        <v>87</v>
      </c>
      <c r="E30" s="22">
        <v>29</v>
      </c>
      <c r="F30" s="22">
        <v>58</v>
      </c>
      <c r="G30" s="22">
        <v>10</v>
      </c>
      <c r="H30" s="22">
        <v>48</v>
      </c>
      <c r="I30" s="22"/>
      <c r="J30" s="22"/>
      <c r="K30" s="22"/>
      <c r="L30" s="42">
        <v>28</v>
      </c>
      <c r="M30" s="151">
        <v>30</v>
      </c>
      <c r="N30" s="41"/>
      <c r="O30" s="41"/>
      <c r="P30" s="41"/>
      <c r="Q30" s="41"/>
    </row>
    <row r="31" spans="1:17" ht="18.75" customHeight="1" thickBot="1">
      <c r="A31" s="35"/>
      <c r="B31" s="36" t="s">
        <v>27</v>
      </c>
      <c r="C31" s="37"/>
      <c r="D31" s="38">
        <f>SUM(D32+D43)</f>
        <v>4543</v>
      </c>
      <c r="E31" s="38">
        <f>SUM(E32+E43)</f>
        <v>1199</v>
      </c>
      <c r="F31" s="38">
        <f>SUM(F32+F43)</f>
        <v>3350</v>
      </c>
      <c r="G31" s="38">
        <f aca="true" t="shared" si="5" ref="G31:Q31">SUM(G32+G43)</f>
        <v>1060</v>
      </c>
      <c r="H31" s="38">
        <f t="shared" si="5"/>
        <v>1280</v>
      </c>
      <c r="I31" s="38">
        <f t="shared" si="5"/>
        <v>90</v>
      </c>
      <c r="J31" s="38">
        <f t="shared" si="5"/>
        <v>20</v>
      </c>
      <c r="K31" s="38">
        <f t="shared" si="5"/>
        <v>88</v>
      </c>
      <c r="L31" s="38">
        <f t="shared" si="5"/>
        <v>374</v>
      </c>
      <c r="M31" s="38">
        <f t="shared" si="5"/>
        <v>620</v>
      </c>
      <c r="N31" s="38">
        <f t="shared" si="5"/>
        <v>500</v>
      </c>
      <c r="O31" s="38">
        <f t="shared" si="5"/>
        <v>768</v>
      </c>
      <c r="P31" s="38">
        <f>SUM(P32+P43)</f>
        <v>552</v>
      </c>
      <c r="Q31" s="38">
        <f t="shared" si="5"/>
        <v>428</v>
      </c>
    </row>
    <row r="32" spans="1:17" ht="21" customHeight="1" thickBot="1">
      <c r="A32" s="29" t="s">
        <v>28</v>
      </c>
      <c r="B32" s="30" t="s">
        <v>64</v>
      </c>
      <c r="C32" s="39" t="s">
        <v>154</v>
      </c>
      <c r="D32" s="21">
        <f>SUM(D33:D42)</f>
        <v>1200</v>
      </c>
      <c r="E32" s="21">
        <f>SUM(E33:E42)</f>
        <v>409</v>
      </c>
      <c r="F32" s="21">
        <f>SUM(F33:F42)</f>
        <v>798</v>
      </c>
      <c r="G32" s="21">
        <f aca="true" t="shared" si="6" ref="G32:Q32">SUM(G33:G42)</f>
        <v>374</v>
      </c>
      <c r="H32" s="21">
        <f t="shared" si="6"/>
        <v>412</v>
      </c>
      <c r="I32" s="21">
        <f t="shared" si="6"/>
        <v>30</v>
      </c>
      <c r="J32" s="21">
        <f t="shared" si="6"/>
        <v>0</v>
      </c>
      <c r="K32" s="21">
        <f t="shared" si="6"/>
        <v>0</v>
      </c>
      <c r="L32" s="21">
        <f t="shared" si="6"/>
        <v>122</v>
      </c>
      <c r="M32" s="21">
        <f t="shared" si="6"/>
        <v>196</v>
      </c>
      <c r="N32" s="21">
        <f t="shared" si="6"/>
        <v>151</v>
      </c>
      <c r="O32" s="21">
        <f t="shared" si="6"/>
        <v>141</v>
      </c>
      <c r="P32" s="21">
        <f t="shared" si="6"/>
        <v>70</v>
      </c>
      <c r="Q32" s="21">
        <f t="shared" si="6"/>
        <v>118</v>
      </c>
    </row>
    <row r="33" spans="1:17" ht="11.25" customHeight="1" thickBot="1">
      <c r="A33" s="40" t="s">
        <v>65</v>
      </c>
      <c r="B33" s="27" t="s">
        <v>135</v>
      </c>
      <c r="C33" s="32" t="s">
        <v>47</v>
      </c>
      <c r="D33" s="22">
        <v>150</v>
      </c>
      <c r="E33" s="22">
        <v>50</v>
      </c>
      <c r="F33" s="22">
        <f t="shared" si="3"/>
        <v>100</v>
      </c>
      <c r="G33" s="22">
        <v>20</v>
      </c>
      <c r="H33" s="22">
        <v>80</v>
      </c>
      <c r="I33" s="32"/>
      <c r="J33" s="27"/>
      <c r="K33" s="27"/>
      <c r="L33" s="42">
        <v>50</v>
      </c>
      <c r="M33" s="152">
        <v>50</v>
      </c>
      <c r="N33" s="41"/>
      <c r="O33" s="41"/>
      <c r="P33" s="41"/>
      <c r="Q33" s="41"/>
    </row>
    <row r="34" spans="1:17" ht="10.5" customHeight="1" thickBot="1">
      <c r="A34" s="40" t="s">
        <v>66</v>
      </c>
      <c r="B34" s="27" t="s">
        <v>67</v>
      </c>
      <c r="C34" s="32" t="s">
        <v>62</v>
      </c>
      <c r="D34" s="22">
        <v>150</v>
      </c>
      <c r="E34" s="22">
        <v>50</v>
      </c>
      <c r="F34" s="22">
        <f t="shared" si="3"/>
        <v>100</v>
      </c>
      <c r="G34" s="22">
        <v>70</v>
      </c>
      <c r="H34" s="22">
        <v>30</v>
      </c>
      <c r="I34" s="32"/>
      <c r="J34" s="27"/>
      <c r="K34" s="27"/>
      <c r="L34" s="42">
        <v>50</v>
      </c>
      <c r="M34" s="152">
        <v>50</v>
      </c>
      <c r="N34" s="41"/>
      <c r="O34" s="41"/>
      <c r="P34" s="41"/>
      <c r="Q34" s="41"/>
    </row>
    <row r="35" spans="1:17" ht="11.25" customHeight="1" thickBot="1">
      <c r="A35" s="40" t="s">
        <v>68</v>
      </c>
      <c r="B35" s="27" t="s">
        <v>69</v>
      </c>
      <c r="C35" s="32" t="s">
        <v>62</v>
      </c>
      <c r="D35" s="22">
        <v>150</v>
      </c>
      <c r="E35" s="22">
        <v>50</v>
      </c>
      <c r="F35" s="22">
        <f t="shared" si="3"/>
        <v>100</v>
      </c>
      <c r="G35" s="22">
        <v>70</v>
      </c>
      <c r="H35" s="22">
        <v>30</v>
      </c>
      <c r="I35" s="32"/>
      <c r="J35" s="27"/>
      <c r="K35" s="27"/>
      <c r="L35" s="42"/>
      <c r="M35" s="42">
        <v>50</v>
      </c>
      <c r="N35" s="156">
        <v>50</v>
      </c>
      <c r="O35" s="41"/>
      <c r="P35" s="41"/>
      <c r="Q35" s="41"/>
    </row>
    <row r="36" spans="1:17" ht="21.75" thickBot="1">
      <c r="A36" s="40" t="s">
        <v>70</v>
      </c>
      <c r="B36" s="27" t="s">
        <v>71</v>
      </c>
      <c r="C36" s="32" t="s">
        <v>164</v>
      </c>
      <c r="D36" s="22">
        <v>90</v>
      </c>
      <c r="E36" s="22">
        <v>30</v>
      </c>
      <c r="F36" s="22">
        <f t="shared" si="3"/>
        <v>60</v>
      </c>
      <c r="G36" s="22">
        <v>30</v>
      </c>
      <c r="H36" s="22">
        <v>30</v>
      </c>
      <c r="I36" s="32"/>
      <c r="J36" s="27"/>
      <c r="K36" s="27"/>
      <c r="L36" s="42"/>
      <c r="M36" s="42"/>
      <c r="N36" s="41">
        <v>40</v>
      </c>
      <c r="O36" s="155">
        <v>20</v>
      </c>
      <c r="P36" s="41"/>
      <c r="Q36" s="41"/>
    </row>
    <row r="37" spans="1:17" ht="11.25" customHeight="1" thickBot="1">
      <c r="A37" s="40" t="s">
        <v>72</v>
      </c>
      <c r="B37" s="27" t="s">
        <v>114</v>
      </c>
      <c r="C37" s="32" t="s">
        <v>207</v>
      </c>
      <c r="D37" s="22">
        <v>102</v>
      </c>
      <c r="E37" s="22">
        <v>34</v>
      </c>
      <c r="F37" s="22">
        <f t="shared" si="3"/>
        <v>68</v>
      </c>
      <c r="G37" s="22">
        <v>34</v>
      </c>
      <c r="H37" s="22">
        <v>34</v>
      </c>
      <c r="I37" s="32"/>
      <c r="J37" s="27"/>
      <c r="K37" s="27"/>
      <c r="L37" s="41"/>
      <c r="M37" s="42"/>
      <c r="N37" s="42">
        <v>34</v>
      </c>
      <c r="O37" s="152">
        <v>34</v>
      </c>
      <c r="P37" s="41"/>
      <c r="Q37" s="41"/>
    </row>
    <row r="38" spans="1:17" ht="21.75" thickBot="1">
      <c r="A38" s="40" t="s">
        <v>73</v>
      </c>
      <c r="B38" s="27" t="s">
        <v>115</v>
      </c>
      <c r="C38" s="32" t="s">
        <v>210</v>
      </c>
      <c r="D38" s="22">
        <v>150</v>
      </c>
      <c r="E38" s="22">
        <v>50</v>
      </c>
      <c r="F38" s="22">
        <f t="shared" si="3"/>
        <v>80</v>
      </c>
      <c r="G38" s="22">
        <v>46</v>
      </c>
      <c r="H38" s="22">
        <v>52</v>
      </c>
      <c r="I38" s="32"/>
      <c r="J38" s="27"/>
      <c r="K38" s="27"/>
      <c r="L38" s="42"/>
      <c r="M38" s="42"/>
      <c r="N38" s="42"/>
      <c r="O38" s="151">
        <v>50</v>
      </c>
      <c r="P38" s="41">
        <v>20</v>
      </c>
      <c r="Q38" s="155">
        <v>10</v>
      </c>
    </row>
    <row r="39" spans="1:17" ht="11.25" customHeight="1" thickBot="1">
      <c r="A39" s="40" t="s">
        <v>74</v>
      </c>
      <c r="B39" s="27" t="s">
        <v>116</v>
      </c>
      <c r="C39" s="32" t="s">
        <v>62</v>
      </c>
      <c r="D39" s="22">
        <v>150</v>
      </c>
      <c r="E39" s="22">
        <v>50</v>
      </c>
      <c r="F39" s="22">
        <f t="shared" si="3"/>
        <v>100</v>
      </c>
      <c r="G39" s="22">
        <v>30</v>
      </c>
      <c r="H39" s="22">
        <v>40</v>
      </c>
      <c r="I39" s="32">
        <v>30</v>
      </c>
      <c r="J39" s="27"/>
      <c r="K39" s="27"/>
      <c r="L39" s="41"/>
      <c r="M39" s="42"/>
      <c r="N39" s="42"/>
      <c r="O39" s="41"/>
      <c r="P39" s="41">
        <v>50</v>
      </c>
      <c r="Q39" s="156">
        <v>50</v>
      </c>
    </row>
    <row r="40" spans="1:17" ht="21" customHeight="1" thickBot="1">
      <c r="A40" s="40" t="s">
        <v>75</v>
      </c>
      <c r="B40" s="43" t="s">
        <v>117</v>
      </c>
      <c r="C40" s="32" t="s">
        <v>163</v>
      </c>
      <c r="D40" s="22">
        <v>96</v>
      </c>
      <c r="E40" s="22">
        <v>32</v>
      </c>
      <c r="F40" s="22">
        <f t="shared" si="3"/>
        <v>64</v>
      </c>
      <c r="G40" s="22">
        <v>24</v>
      </c>
      <c r="H40" s="22">
        <v>40</v>
      </c>
      <c r="I40" s="32"/>
      <c r="J40" s="27"/>
      <c r="K40" s="27"/>
      <c r="L40" s="41"/>
      <c r="M40" s="41"/>
      <c r="N40" s="41">
        <v>27</v>
      </c>
      <c r="O40" s="151">
        <v>37</v>
      </c>
      <c r="P40" s="42"/>
      <c r="Q40" s="42"/>
    </row>
    <row r="41" spans="1:17" ht="11.25" customHeight="1" thickBot="1">
      <c r="A41" s="40" t="s">
        <v>76</v>
      </c>
      <c r="B41" s="27" t="s">
        <v>118</v>
      </c>
      <c r="C41" s="32" t="s">
        <v>91</v>
      </c>
      <c r="D41" s="22">
        <v>60</v>
      </c>
      <c r="E41" s="22">
        <v>29</v>
      </c>
      <c r="F41" s="22">
        <f t="shared" si="3"/>
        <v>58</v>
      </c>
      <c r="G41" s="22">
        <v>30</v>
      </c>
      <c r="H41" s="22">
        <v>28</v>
      </c>
      <c r="I41" s="32"/>
      <c r="J41" s="27"/>
      <c r="K41" s="27"/>
      <c r="L41" s="42"/>
      <c r="M41" s="42"/>
      <c r="N41" s="41"/>
      <c r="O41" s="41"/>
      <c r="P41" s="41"/>
      <c r="Q41" s="155">
        <v>58</v>
      </c>
    </row>
    <row r="42" spans="1:17" ht="12" customHeight="1" thickBot="1">
      <c r="A42" s="40" t="s">
        <v>77</v>
      </c>
      <c r="B42" s="27" t="s">
        <v>78</v>
      </c>
      <c r="C42" s="32" t="s">
        <v>49</v>
      </c>
      <c r="D42" s="22">
        <v>102</v>
      </c>
      <c r="E42" s="22">
        <v>34</v>
      </c>
      <c r="F42" s="22">
        <f t="shared" si="3"/>
        <v>68</v>
      </c>
      <c r="G42" s="22">
        <v>20</v>
      </c>
      <c r="H42" s="22">
        <v>48</v>
      </c>
      <c r="I42" s="32"/>
      <c r="J42" s="27"/>
      <c r="K42" s="27"/>
      <c r="L42" s="42">
        <v>22</v>
      </c>
      <c r="M42" s="151">
        <v>46</v>
      </c>
      <c r="N42" s="41"/>
      <c r="O42" s="41"/>
      <c r="P42" s="41"/>
      <c r="Q42" s="41"/>
    </row>
    <row r="43" spans="1:17" ht="15.75" customHeight="1" thickBot="1">
      <c r="A43" s="44" t="s">
        <v>29</v>
      </c>
      <c r="B43" s="45" t="s">
        <v>30</v>
      </c>
      <c r="C43" s="46" t="s">
        <v>162</v>
      </c>
      <c r="D43" s="47">
        <f>SUM(D44+D51+D55+D59+D63)</f>
        <v>3343</v>
      </c>
      <c r="E43" s="47">
        <f>SUM(E44+E51+E55+E59+E63)</f>
        <v>790</v>
      </c>
      <c r="F43" s="47">
        <f>SUM(F44+F51+F55+F59+F63)</f>
        <v>2552</v>
      </c>
      <c r="G43" s="47">
        <f aca="true" t="shared" si="7" ref="G43:Q43">SUM(G44+G51+G55+G59+G63)</f>
        <v>686</v>
      </c>
      <c r="H43" s="47">
        <f t="shared" si="7"/>
        <v>868</v>
      </c>
      <c r="I43" s="47">
        <f t="shared" si="7"/>
        <v>60</v>
      </c>
      <c r="J43" s="47">
        <f t="shared" si="7"/>
        <v>20</v>
      </c>
      <c r="K43" s="47">
        <f t="shared" si="7"/>
        <v>88</v>
      </c>
      <c r="L43" s="47">
        <f t="shared" si="7"/>
        <v>252</v>
      </c>
      <c r="M43" s="47">
        <f t="shared" si="7"/>
        <v>424</v>
      </c>
      <c r="N43" s="47">
        <f t="shared" si="7"/>
        <v>349</v>
      </c>
      <c r="O43" s="47">
        <f t="shared" si="7"/>
        <v>627</v>
      </c>
      <c r="P43" s="47">
        <f>SUM(P44+P51+P55+P59+P63)</f>
        <v>482</v>
      </c>
      <c r="Q43" s="47">
        <f t="shared" si="7"/>
        <v>310</v>
      </c>
    </row>
    <row r="44" spans="1:17" ht="42.75" thickBot="1">
      <c r="A44" s="29" t="s">
        <v>79</v>
      </c>
      <c r="B44" s="30" t="s">
        <v>119</v>
      </c>
      <c r="C44" s="98" t="s">
        <v>155</v>
      </c>
      <c r="D44" s="21">
        <f>SUM(D45:D50)</f>
        <v>1619</v>
      </c>
      <c r="E44" s="21">
        <f>SUM(E45:E50)</f>
        <v>407</v>
      </c>
      <c r="F44" s="21">
        <f>SUM(F45:F50)</f>
        <v>1212</v>
      </c>
      <c r="G44" s="21">
        <f aca="true" t="shared" si="8" ref="G44:Q44">SUM(G45:G50)</f>
        <v>326</v>
      </c>
      <c r="H44" s="21">
        <f t="shared" si="8"/>
        <v>490</v>
      </c>
      <c r="I44" s="21">
        <f t="shared" si="8"/>
        <v>30</v>
      </c>
      <c r="J44" s="21">
        <f t="shared" si="8"/>
        <v>0</v>
      </c>
      <c r="K44" s="21">
        <f t="shared" si="8"/>
        <v>0</v>
      </c>
      <c r="L44" s="21">
        <f t="shared" si="8"/>
        <v>153</v>
      </c>
      <c r="M44" s="21">
        <f t="shared" si="8"/>
        <v>231</v>
      </c>
      <c r="N44" s="21">
        <f t="shared" si="8"/>
        <v>237</v>
      </c>
      <c r="O44" s="21">
        <f t="shared" si="8"/>
        <v>365</v>
      </c>
      <c r="P44" s="21">
        <f t="shared" si="8"/>
        <v>190</v>
      </c>
      <c r="Q44" s="21">
        <f t="shared" si="8"/>
        <v>36</v>
      </c>
    </row>
    <row r="45" spans="1:17" ht="12.75" customHeight="1" thickBot="1">
      <c r="A45" s="24" t="s">
        <v>80</v>
      </c>
      <c r="B45" s="27" t="s">
        <v>120</v>
      </c>
      <c r="C45" s="23" t="s">
        <v>208</v>
      </c>
      <c r="D45" s="27">
        <v>325</v>
      </c>
      <c r="E45" s="27">
        <v>108</v>
      </c>
      <c r="F45" s="27">
        <v>217</v>
      </c>
      <c r="G45" s="27">
        <v>75</v>
      </c>
      <c r="H45" s="27">
        <v>142</v>
      </c>
      <c r="I45" s="26">
        <v>30</v>
      </c>
      <c r="J45" s="27"/>
      <c r="K45" s="27"/>
      <c r="L45" s="41"/>
      <c r="M45" s="41">
        <v>52</v>
      </c>
      <c r="N45" s="155">
        <v>76</v>
      </c>
      <c r="O45" s="41">
        <v>53</v>
      </c>
      <c r="P45" s="41">
        <v>18</v>
      </c>
      <c r="Q45" s="41">
        <v>18</v>
      </c>
    </row>
    <row r="46" spans="1:17" ht="41.25" customHeight="1" thickBot="1">
      <c r="A46" s="24" t="s">
        <v>81</v>
      </c>
      <c r="B46" s="27" t="s">
        <v>121</v>
      </c>
      <c r="C46" s="23" t="s">
        <v>209</v>
      </c>
      <c r="D46" s="27">
        <v>313</v>
      </c>
      <c r="E46" s="27">
        <v>104</v>
      </c>
      <c r="F46" s="27">
        <v>209</v>
      </c>
      <c r="G46" s="27">
        <v>84</v>
      </c>
      <c r="H46" s="27">
        <v>125</v>
      </c>
      <c r="I46" s="26"/>
      <c r="J46" s="27"/>
      <c r="K46" s="27"/>
      <c r="L46" s="41">
        <v>50</v>
      </c>
      <c r="M46" s="157">
        <v>44</v>
      </c>
      <c r="N46" s="41">
        <v>49</v>
      </c>
      <c r="O46" s="157">
        <v>30</v>
      </c>
      <c r="P46" s="41">
        <v>18</v>
      </c>
      <c r="Q46" s="41">
        <v>18</v>
      </c>
    </row>
    <row r="47" spans="1:17" ht="21.75" customHeight="1" thickBot="1">
      <c r="A47" s="24" t="s">
        <v>82</v>
      </c>
      <c r="B47" s="27" t="s">
        <v>122</v>
      </c>
      <c r="C47" s="23" t="s">
        <v>47</v>
      </c>
      <c r="D47" s="27">
        <v>435</v>
      </c>
      <c r="E47" s="27">
        <v>145</v>
      </c>
      <c r="F47" s="27">
        <v>290</v>
      </c>
      <c r="G47" s="27">
        <v>132</v>
      </c>
      <c r="H47" s="27">
        <v>158</v>
      </c>
      <c r="I47" s="26"/>
      <c r="J47" s="27"/>
      <c r="K47" s="27"/>
      <c r="L47" s="41">
        <v>67</v>
      </c>
      <c r="M47" s="157">
        <v>63</v>
      </c>
      <c r="N47" s="41">
        <v>76</v>
      </c>
      <c r="O47" s="156">
        <v>84</v>
      </c>
      <c r="P47" s="41"/>
      <c r="Q47" s="41"/>
    </row>
    <row r="48" spans="1:17" ht="40.5" customHeight="1" thickBot="1">
      <c r="A48" s="24" t="s">
        <v>84</v>
      </c>
      <c r="B48" s="27" t="s">
        <v>123</v>
      </c>
      <c r="C48" s="23" t="s">
        <v>91</v>
      </c>
      <c r="D48" s="27">
        <v>150</v>
      </c>
      <c r="E48" s="27">
        <v>50</v>
      </c>
      <c r="F48" s="27">
        <v>100</v>
      </c>
      <c r="G48" s="27">
        <v>35</v>
      </c>
      <c r="H48" s="27">
        <v>65</v>
      </c>
      <c r="I48" s="26"/>
      <c r="J48" s="27"/>
      <c r="K48" s="27"/>
      <c r="L48" s="41"/>
      <c r="M48" s="41"/>
      <c r="N48" s="41"/>
      <c r="O48" s="41">
        <v>54</v>
      </c>
      <c r="P48" s="155">
        <v>46</v>
      </c>
      <c r="Q48" s="41"/>
    </row>
    <row r="49" spans="1:17" ht="10.5" customHeight="1" thickBot="1">
      <c r="A49" s="24" t="s">
        <v>85</v>
      </c>
      <c r="B49" s="27" t="s">
        <v>124</v>
      </c>
      <c r="C49" s="23" t="s">
        <v>125</v>
      </c>
      <c r="D49" s="27">
        <v>216</v>
      </c>
      <c r="E49" s="27"/>
      <c r="F49" s="27">
        <v>216</v>
      </c>
      <c r="G49" s="27"/>
      <c r="H49" s="27"/>
      <c r="I49" s="26"/>
      <c r="J49" s="27"/>
      <c r="K49" s="27"/>
      <c r="L49" s="41">
        <v>36</v>
      </c>
      <c r="M49" s="41">
        <v>36</v>
      </c>
      <c r="N49" s="41">
        <v>36</v>
      </c>
      <c r="O49" s="41">
        <v>72</v>
      </c>
      <c r="P49" s="41">
        <v>36</v>
      </c>
      <c r="Q49" s="41"/>
    </row>
    <row r="50" spans="1:17" ht="11.25" customHeight="1" thickBot="1">
      <c r="A50" s="24" t="s">
        <v>86</v>
      </c>
      <c r="B50" s="27" t="s">
        <v>36</v>
      </c>
      <c r="C50" s="23" t="s">
        <v>150</v>
      </c>
      <c r="D50" s="48">
        <v>180</v>
      </c>
      <c r="E50" s="27"/>
      <c r="F50" s="27">
        <v>180</v>
      </c>
      <c r="G50" s="27"/>
      <c r="H50" s="27"/>
      <c r="I50" s="27"/>
      <c r="J50" s="27"/>
      <c r="K50" s="27"/>
      <c r="L50" s="41"/>
      <c r="M50" s="41">
        <v>36</v>
      </c>
      <c r="N50" s="41"/>
      <c r="O50" s="41">
        <v>72</v>
      </c>
      <c r="P50" s="41">
        <v>72</v>
      </c>
      <c r="Q50" s="41"/>
    </row>
    <row r="51" spans="1:17" ht="32.25" thickBot="1">
      <c r="A51" s="29" t="s">
        <v>87</v>
      </c>
      <c r="B51" s="30" t="s">
        <v>126</v>
      </c>
      <c r="C51" s="31" t="s">
        <v>161</v>
      </c>
      <c r="D51" s="30">
        <f>SUM(D52:D54)</f>
        <v>165</v>
      </c>
      <c r="E51" s="30">
        <f>SUM(E52:E54)</f>
        <v>31</v>
      </c>
      <c r="F51" s="30">
        <f>SUM(F52:F54)</f>
        <v>134</v>
      </c>
      <c r="G51" s="30">
        <f aca="true" t="shared" si="9" ref="G51:Q51">SUM(G52:G54)</f>
        <v>24</v>
      </c>
      <c r="H51" s="30">
        <f t="shared" si="9"/>
        <v>38</v>
      </c>
      <c r="I51" s="30">
        <f t="shared" si="9"/>
        <v>0</v>
      </c>
      <c r="J51" s="30">
        <f t="shared" si="9"/>
        <v>0</v>
      </c>
      <c r="K51" s="30">
        <f t="shared" si="9"/>
        <v>0</v>
      </c>
      <c r="L51" s="30">
        <f t="shared" si="9"/>
        <v>0</v>
      </c>
      <c r="M51" s="30">
        <f t="shared" si="9"/>
        <v>0</v>
      </c>
      <c r="N51" s="30">
        <f t="shared" si="9"/>
        <v>0</v>
      </c>
      <c r="O51" s="30">
        <f t="shared" si="9"/>
        <v>0</v>
      </c>
      <c r="P51" s="30">
        <f t="shared" si="9"/>
        <v>134</v>
      </c>
      <c r="Q51" s="30">
        <f t="shared" si="9"/>
        <v>0</v>
      </c>
    </row>
    <row r="52" spans="1:17" ht="30" customHeight="1" thickBot="1">
      <c r="A52" s="24" t="s">
        <v>88</v>
      </c>
      <c r="B52" s="27" t="s">
        <v>127</v>
      </c>
      <c r="C52" s="88" t="s">
        <v>62</v>
      </c>
      <c r="D52" s="27">
        <v>93</v>
      </c>
      <c r="E52" s="27">
        <v>31</v>
      </c>
      <c r="F52" s="27">
        <v>62</v>
      </c>
      <c r="G52" s="27">
        <v>24</v>
      </c>
      <c r="H52" s="27">
        <v>38</v>
      </c>
      <c r="I52" s="26"/>
      <c r="J52" s="27"/>
      <c r="K52" s="27"/>
      <c r="L52" s="41"/>
      <c r="M52" s="41"/>
      <c r="N52" s="41"/>
      <c r="O52" s="41"/>
      <c r="P52" s="158">
        <v>62</v>
      </c>
      <c r="Q52" s="41"/>
    </row>
    <row r="53" spans="1:17" ht="10.5" customHeight="1" thickBot="1">
      <c r="A53" s="24" t="s">
        <v>89</v>
      </c>
      <c r="B53" s="28" t="s">
        <v>111</v>
      </c>
      <c r="C53" s="89" t="s">
        <v>83</v>
      </c>
      <c r="D53" s="27">
        <v>36</v>
      </c>
      <c r="E53" s="49"/>
      <c r="F53" s="27">
        <v>36</v>
      </c>
      <c r="G53" s="49"/>
      <c r="H53" s="49"/>
      <c r="I53" s="26"/>
      <c r="J53" s="27"/>
      <c r="K53" s="27"/>
      <c r="L53" s="41"/>
      <c r="M53" s="41"/>
      <c r="N53" s="41"/>
      <c r="O53" s="41"/>
      <c r="P53" s="41">
        <v>36</v>
      </c>
      <c r="Q53" s="41"/>
    </row>
    <row r="54" spans="1:17" ht="10.5" customHeight="1" thickBot="1">
      <c r="A54" s="24" t="s">
        <v>90</v>
      </c>
      <c r="B54" s="28" t="s">
        <v>36</v>
      </c>
      <c r="C54" s="90"/>
      <c r="D54" s="27">
        <v>36</v>
      </c>
      <c r="E54" s="27"/>
      <c r="F54" s="27">
        <v>36</v>
      </c>
      <c r="G54" s="27"/>
      <c r="H54" s="27"/>
      <c r="I54" s="26"/>
      <c r="J54" s="27"/>
      <c r="K54" s="27"/>
      <c r="L54" s="41"/>
      <c r="M54" s="41"/>
      <c r="N54" s="41"/>
      <c r="O54" s="41"/>
      <c r="P54" s="41">
        <v>36</v>
      </c>
      <c r="Q54" s="102"/>
    </row>
    <row r="55" spans="1:17" ht="32.25" customHeight="1" thickBot="1">
      <c r="A55" s="29" t="s">
        <v>128</v>
      </c>
      <c r="B55" s="30" t="s">
        <v>129</v>
      </c>
      <c r="C55" s="25" t="s">
        <v>156</v>
      </c>
      <c r="D55" s="30">
        <f>SUM(D56:D58)</f>
        <v>384</v>
      </c>
      <c r="E55" s="30">
        <f>SUM(E56:E58)</f>
        <v>80</v>
      </c>
      <c r="F55" s="30">
        <f>SUM(F56:F58)</f>
        <v>304</v>
      </c>
      <c r="G55" s="30">
        <f aca="true" t="shared" si="10" ref="G55:Q55">SUM(G56:G58)</f>
        <v>70</v>
      </c>
      <c r="H55" s="30">
        <f t="shared" si="10"/>
        <v>60</v>
      </c>
      <c r="I55" s="30">
        <f t="shared" si="10"/>
        <v>30</v>
      </c>
      <c r="J55" s="30">
        <f t="shared" si="10"/>
        <v>0</v>
      </c>
      <c r="K55" s="30">
        <f t="shared" si="10"/>
        <v>0</v>
      </c>
      <c r="L55" s="30">
        <f t="shared" si="10"/>
        <v>0</v>
      </c>
      <c r="M55" s="30">
        <f t="shared" si="10"/>
        <v>0</v>
      </c>
      <c r="N55" s="30">
        <f t="shared" si="10"/>
        <v>0</v>
      </c>
      <c r="O55" s="30">
        <f t="shared" si="10"/>
        <v>0</v>
      </c>
      <c r="P55" s="30">
        <f t="shared" si="10"/>
        <v>106</v>
      </c>
      <c r="Q55" s="30">
        <f t="shared" si="10"/>
        <v>198</v>
      </c>
    </row>
    <row r="56" spans="1:17" ht="31.5" customHeight="1" thickBot="1">
      <c r="A56" s="34" t="s">
        <v>130</v>
      </c>
      <c r="B56" s="27" t="s">
        <v>131</v>
      </c>
      <c r="C56" s="88" t="s">
        <v>47</v>
      </c>
      <c r="D56" s="27">
        <v>240</v>
      </c>
      <c r="E56" s="27">
        <v>80</v>
      </c>
      <c r="F56" s="27">
        <v>160</v>
      </c>
      <c r="G56" s="27">
        <v>70</v>
      </c>
      <c r="H56" s="27">
        <v>60</v>
      </c>
      <c r="I56" s="26">
        <v>30</v>
      </c>
      <c r="J56" s="27"/>
      <c r="K56" s="27"/>
      <c r="L56" s="41"/>
      <c r="M56" s="41"/>
      <c r="N56" s="41"/>
      <c r="O56" s="41"/>
      <c r="P56" s="41">
        <v>106</v>
      </c>
      <c r="Q56" s="156">
        <v>54</v>
      </c>
    </row>
    <row r="57" spans="1:17" ht="11.25" customHeight="1" thickBot="1">
      <c r="A57" s="24" t="s">
        <v>94</v>
      </c>
      <c r="B57" s="28" t="s">
        <v>111</v>
      </c>
      <c r="C57" s="89"/>
      <c r="D57" s="27">
        <v>72</v>
      </c>
      <c r="E57" s="27"/>
      <c r="F57" s="27">
        <v>72</v>
      </c>
      <c r="G57" s="27"/>
      <c r="H57" s="27"/>
      <c r="I57" s="26"/>
      <c r="J57" s="27"/>
      <c r="K57" s="27"/>
      <c r="L57" s="41"/>
      <c r="M57" s="41"/>
      <c r="N57" s="41"/>
      <c r="O57" s="41"/>
      <c r="P57" s="41"/>
      <c r="Q57" s="41">
        <v>72</v>
      </c>
    </row>
    <row r="58" spans="1:17" ht="11.25" customHeight="1" thickBot="1">
      <c r="A58" s="24" t="s">
        <v>132</v>
      </c>
      <c r="B58" s="28" t="s">
        <v>36</v>
      </c>
      <c r="C58" s="91" t="s">
        <v>91</v>
      </c>
      <c r="D58" s="27">
        <v>72</v>
      </c>
      <c r="E58" s="27"/>
      <c r="F58" s="27">
        <v>72</v>
      </c>
      <c r="G58" s="27"/>
      <c r="H58" s="27"/>
      <c r="I58" s="26"/>
      <c r="J58" s="27"/>
      <c r="K58" s="27"/>
      <c r="L58" s="41"/>
      <c r="M58" s="41"/>
      <c r="N58" s="41"/>
      <c r="O58" s="41"/>
      <c r="P58" s="41"/>
      <c r="Q58" s="41">
        <v>72</v>
      </c>
    </row>
    <row r="59" spans="1:17" ht="31.5" customHeight="1" thickBot="1">
      <c r="A59" s="29" t="s">
        <v>133</v>
      </c>
      <c r="B59" s="30" t="s">
        <v>92</v>
      </c>
      <c r="C59" s="25" t="s">
        <v>157</v>
      </c>
      <c r="D59" s="30">
        <f>SUM(D60:D62)</f>
        <v>384</v>
      </c>
      <c r="E59" s="30">
        <f>SUM(E60:E62)</f>
        <v>20</v>
      </c>
      <c r="F59" s="30">
        <f>SUM(F60:F62)</f>
        <v>360</v>
      </c>
      <c r="G59" s="30">
        <f aca="true" t="shared" si="11" ref="G59:Q59">SUM(G60:G62)</f>
        <v>30</v>
      </c>
      <c r="H59" s="30">
        <f t="shared" si="11"/>
        <v>10</v>
      </c>
      <c r="I59" s="30">
        <f t="shared" si="11"/>
        <v>0</v>
      </c>
      <c r="J59" s="30">
        <f t="shared" si="11"/>
        <v>20</v>
      </c>
      <c r="K59" s="30">
        <f t="shared" si="11"/>
        <v>88</v>
      </c>
      <c r="L59" s="30">
        <f t="shared" si="11"/>
        <v>0</v>
      </c>
      <c r="M59" s="30">
        <f t="shared" si="11"/>
        <v>0</v>
      </c>
      <c r="N59" s="30">
        <f t="shared" si="11"/>
        <v>72</v>
      </c>
      <c r="O59" s="30">
        <f t="shared" si="11"/>
        <v>180</v>
      </c>
      <c r="P59" s="30">
        <f t="shared" si="11"/>
        <v>0</v>
      </c>
      <c r="Q59" s="30">
        <f t="shared" si="11"/>
        <v>0</v>
      </c>
    </row>
    <row r="60" spans="1:17" ht="13.5" thickBot="1">
      <c r="A60" s="123" t="s">
        <v>93</v>
      </c>
      <c r="B60" s="50" t="s">
        <v>134</v>
      </c>
      <c r="C60" s="25" t="s">
        <v>83</v>
      </c>
      <c r="D60" s="48">
        <v>60</v>
      </c>
      <c r="E60" s="27">
        <v>20</v>
      </c>
      <c r="F60" s="27">
        <v>36</v>
      </c>
      <c r="G60" s="27">
        <v>30</v>
      </c>
      <c r="H60" s="27">
        <v>10</v>
      </c>
      <c r="I60" s="27"/>
      <c r="J60" s="27">
        <v>20</v>
      </c>
      <c r="K60" s="27">
        <v>16</v>
      </c>
      <c r="L60" s="41"/>
      <c r="M60" s="41"/>
      <c r="N60" s="41"/>
      <c r="O60" s="41"/>
      <c r="P60" s="41"/>
      <c r="Q60" s="41"/>
    </row>
    <row r="61" spans="1:17" ht="13.5" thickBot="1">
      <c r="A61" s="52" t="s">
        <v>199</v>
      </c>
      <c r="B61" s="145" t="s">
        <v>35</v>
      </c>
      <c r="C61" s="145"/>
      <c r="D61" s="52">
        <v>216</v>
      </c>
      <c r="E61" s="52"/>
      <c r="F61" s="52">
        <v>216</v>
      </c>
      <c r="G61" s="52"/>
      <c r="H61" s="52"/>
      <c r="I61" s="52"/>
      <c r="J61" s="52"/>
      <c r="K61" s="52">
        <v>72</v>
      </c>
      <c r="L61" s="52"/>
      <c r="M61" s="52"/>
      <c r="N61" s="52">
        <v>72</v>
      </c>
      <c r="O61" s="52">
        <v>72</v>
      </c>
      <c r="P61" s="52"/>
      <c r="Q61" s="52"/>
    </row>
    <row r="62" spans="1:17" ht="13.5" thickBot="1">
      <c r="A62" s="24" t="s">
        <v>200</v>
      </c>
      <c r="B62" s="130" t="s">
        <v>36</v>
      </c>
      <c r="C62" s="130"/>
      <c r="D62" s="130">
        <v>108</v>
      </c>
      <c r="E62" s="130"/>
      <c r="F62" s="130">
        <v>108</v>
      </c>
      <c r="G62" s="130"/>
      <c r="H62" s="130"/>
      <c r="I62" s="130"/>
      <c r="J62" s="130"/>
      <c r="K62" s="130"/>
      <c r="L62" s="130"/>
      <c r="M62" s="130"/>
      <c r="N62" s="130"/>
      <c r="O62" s="130">
        <v>108</v>
      </c>
      <c r="P62" s="130"/>
      <c r="Q62" s="130"/>
    </row>
    <row r="63" spans="1:17" ht="12.75" customHeight="1" thickBot="1">
      <c r="A63" s="51"/>
      <c r="B63" s="128" t="s">
        <v>148</v>
      </c>
      <c r="C63" s="53"/>
      <c r="D63" s="54">
        <f aca="true" t="shared" si="12" ref="D63:Q63">SUM(D64+D70+D73)</f>
        <v>791</v>
      </c>
      <c r="E63" s="54">
        <f t="shared" si="12"/>
        <v>252</v>
      </c>
      <c r="F63" s="54">
        <f t="shared" si="12"/>
        <v>542</v>
      </c>
      <c r="G63" s="54">
        <f t="shared" si="12"/>
        <v>236</v>
      </c>
      <c r="H63" s="54">
        <f t="shared" si="12"/>
        <v>270</v>
      </c>
      <c r="I63" s="54">
        <f t="shared" si="12"/>
        <v>0</v>
      </c>
      <c r="J63" s="54">
        <f t="shared" si="12"/>
        <v>0</v>
      </c>
      <c r="K63" s="54">
        <f t="shared" si="12"/>
        <v>0</v>
      </c>
      <c r="L63" s="54">
        <f t="shared" si="12"/>
        <v>99</v>
      </c>
      <c r="M63" s="54">
        <f t="shared" si="12"/>
        <v>193</v>
      </c>
      <c r="N63" s="54">
        <f t="shared" si="12"/>
        <v>40</v>
      </c>
      <c r="O63" s="54">
        <f t="shared" si="12"/>
        <v>82</v>
      </c>
      <c r="P63" s="54">
        <f t="shared" si="12"/>
        <v>52</v>
      </c>
      <c r="Q63" s="54">
        <f t="shared" si="12"/>
        <v>76</v>
      </c>
    </row>
    <row r="64" spans="1:17" ht="31.5" customHeight="1" thickBot="1">
      <c r="A64" s="55" t="s">
        <v>95</v>
      </c>
      <c r="B64" s="56" t="s">
        <v>136</v>
      </c>
      <c r="C64" s="92" t="s">
        <v>158</v>
      </c>
      <c r="D64" s="74">
        <f aca="true" t="shared" si="13" ref="D64:Q64">SUM(D65:D69)</f>
        <v>299</v>
      </c>
      <c r="E64" s="74">
        <f t="shared" si="13"/>
        <v>100</v>
      </c>
      <c r="F64" s="74">
        <f t="shared" si="13"/>
        <v>202</v>
      </c>
      <c r="G64" s="74">
        <f t="shared" si="13"/>
        <v>118</v>
      </c>
      <c r="H64" s="74">
        <f t="shared" si="13"/>
        <v>84</v>
      </c>
      <c r="I64" s="74">
        <f t="shared" si="13"/>
        <v>0</v>
      </c>
      <c r="J64" s="74">
        <f t="shared" si="13"/>
        <v>0</v>
      </c>
      <c r="K64" s="74">
        <f t="shared" si="13"/>
        <v>0</v>
      </c>
      <c r="L64" s="74">
        <f t="shared" si="13"/>
        <v>0</v>
      </c>
      <c r="M64" s="74">
        <f t="shared" si="13"/>
        <v>57</v>
      </c>
      <c r="N64" s="74">
        <f t="shared" si="13"/>
        <v>0</v>
      </c>
      <c r="O64" s="74">
        <f t="shared" si="13"/>
        <v>17</v>
      </c>
      <c r="P64" s="74">
        <f t="shared" si="13"/>
        <v>52</v>
      </c>
      <c r="Q64" s="74">
        <f t="shared" si="13"/>
        <v>76</v>
      </c>
    </row>
    <row r="65" spans="1:17" ht="15" customHeight="1" thickBot="1">
      <c r="A65" s="55" t="s">
        <v>138</v>
      </c>
      <c r="B65" s="59" t="s">
        <v>139</v>
      </c>
      <c r="C65" s="63" t="s">
        <v>91</v>
      </c>
      <c r="D65" s="73">
        <v>32</v>
      </c>
      <c r="E65" s="73">
        <v>11</v>
      </c>
      <c r="F65" s="73">
        <v>23</v>
      </c>
      <c r="G65" s="73">
        <v>10</v>
      </c>
      <c r="H65" s="73">
        <v>13</v>
      </c>
      <c r="I65" s="73">
        <v>0</v>
      </c>
      <c r="J65" s="73">
        <v>0</v>
      </c>
      <c r="K65" s="73">
        <v>0</v>
      </c>
      <c r="L65" s="73">
        <v>0</v>
      </c>
      <c r="M65" s="159">
        <v>23</v>
      </c>
      <c r="N65" s="73">
        <v>0</v>
      </c>
      <c r="O65" s="73">
        <v>0</v>
      </c>
      <c r="P65" s="73">
        <v>0</v>
      </c>
      <c r="Q65" s="73">
        <v>0</v>
      </c>
    </row>
    <row r="66" spans="1:17" ht="22.5" customHeight="1" thickBot="1">
      <c r="A66" s="55" t="s">
        <v>173</v>
      </c>
      <c r="B66" s="59" t="s">
        <v>140</v>
      </c>
      <c r="C66" s="94" t="s">
        <v>83</v>
      </c>
      <c r="D66" s="73">
        <v>51</v>
      </c>
      <c r="E66" s="73">
        <v>17</v>
      </c>
      <c r="F66" s="73">
        <v>34</v>
      </c>
      <c r="G66" s="73">
        <v>14</v>
      </c>
      <c r="H66" s="73">
        <v>20</v>
      </c>
      <c r="I66" s="73"/>
      <c r="J66" s="73"/>
      <c r="K66" s="73"/>
      <c r="L66" s="73"/>
      <c r="M66" s="160">
        <v>34</v>
      </c>
      <c r="N66" s="73"/>
      <c r="O66" s="73"/>
      <c r="P66" s="73"/>
      <c r="Q66" s="73"/>
    </row>
    <row r="67" spans="1:17" ht="23.25" customHeight="1" thickBot="1">
      <c r="A67" s="55" t="s">
        <v>203</v>
      </c>
      <c r="B67" s="43" t="s">
        <v>201</v>
      </c>
      <c r="C67" s="148" t="s">
        <v>91</v>
      </c>
      <c r="D67" s="43">
        <v>78</v>
      </c>
      <c r="E67" s="43">
        <v>26</v>
      </c>
      <c r="F67" s="43">
        <v>52</v>
      </c>
      <c r="G67" s="43">
        <v>42</v>
      </c>
      <c r="H67" s="43">
        <v>10</v>
      </c>
      <c r="I67" s="43"/>
      <c r="J67" s="43"/>
      <c r="K67" s="43"/>
      <c r="L67" s="43"/>
      <c r="M67" s="43"/>
      <c r="N67" s="43"/>
      <c r="O67" s="43">
        <v>17</v>
      </c>
      <c r="P67" s="161">
        <v>35</v>
      </c>
      <c r="Q67" s="43"/>
    </row>
    <row r="68" spans="1:17" ht="15" customHeight="1" thickBot="1">
      <c r="A68" s="55" t="s">
        <v>205</v>
      </c>
      <c r="B68" s="43" t="s">
        <v>202</v>
      </c>
      <c r="C68" s="148" t="s">
        <v>83</v>
      </c>
      <c r="D68" s="43">
        <v>48</v>
      </c>
      <c r="E68" s="43">
        <v>16</v>
      </c>
      <c r="F68" s="43">
        <v>32</v>
      </c>
      <c r="G68" s="43">
        <v>22</v>
      </c>
      <c r="H68" s="43">
        <v>10</v>
      </c>
      <c r="I68" s="43"/>
      <c r="J68" s="43"/>
      <c r="K68" s="43"/>
      <c r="L68" s="43"/>
      <c r="M68" s="43"/>
      <c r="N68" s="43"/>
      <c r="O68" s="43"/>
      <c r="P68" s="43">
        <v>17</v>
      </c>
      <c r="Q68" s="162">
        <v>15</v>
      </c>
    </row>
    <row r="69" spans="1:17" ht="13.5" customHeight="1" thickBot="1">
      <c r="A69" s="55" t="s">
        <v>206</v>
      </c>
      <c r="B69" s="43" t="s">
        <v>204</v>
      </c>
      <c r="C69" s="148" t="s">
        <v>91</v>
      </c>
      <c r="D69" s="43">
        <v>90</v>
      </c>
      <c r="E69" s="43">
        <v>30</v>
      </c>
      <c r="F69" s="43">
        <v>61</v>
      </c>
      <c r="G69" s="43">
        <v>30</v>
      </c>
      <c r="H69" s="43">
        <v>31</v>
      </c>
      <c r="I69" s="43"/>
      <c r="J69" s="43"/>
      <c r="K69" s="43"/>
      <c r="L69" s="43"/>
      <c r="M69" s="43"/>
      <c r="N69" s="43"/>
      <c r="O69" s="43"/>
      <c r="P69" s="43"/>
      <c r="Q69" s="161">
        <v>61</v>
      </c>
    </row>
    <row r="70" spans="1:17" ht="19.5" customHeight="1">
      <c r="A70" s="57" t="s">
        <v>141</v>
      </c>
      <c r="B70" s="61" t="s">
        <v>142</v>
      </c>
      <c r="C70" s="93" t="s">
        <v>159</v>
      </c>
      <c r="D70" s="58">
        <f>SUM(D71:D72)</f>
        <v>162</v>
      </c>
      <c r="E70" s="58">
        <f>SUM(E71:E72)</f>
        <v>42</v>
      </c>
      <c r="F70" s="58">
        <f>SUM(F71:F72)</f>
        <v>120</v>
      </c>
      <c r="G70" s="58">
        <f aca="true" t="shared" si="14" ref="G70:Q70">SUM(G71:G72)</f>
        <v>30</v>
      </c>
      <c r="H70" s="58">
        <f t="shared" si="14"/>
        <v>54</v>
      </c>
      <c r="I70" s="58">
        <f t="shared" si="14"/>
        <v>0</v>
      </c>
      <c r="J70" s="58">
        <f t="shared" si="14"/>
        <v>0</v>
      </c>
      <c r="K70" s="58">
        <f t="shared" si="14"/>
        <v>0</v>
      </c>
      <c r="L70" s="58">
        <f t="shared" si="14"/>
        <v>48</v>
      </c>
      <c r="M70" s="58">
        <f t="shared" si="14"/>
        <v>72</v>
      </c>
      <c r="N70" s="58">
        <f t="shared" si="14"/>
        <v>0</v>
      </c>
      <c r="O70" s="58">
        <f t="shared" si="14"/>
        <v>0</v>
      </c>
      <c r="P70" s="58">
        <f t="shared" si="14"/>
        <v>0</v>
      </c>
      <c r="Q70" s="58">
        <f t="shared" si="14"/>
        <v>0</v>
      </c>
    </row>
    <row r="71" spans="1:17" ht="21">
      <c r="A71" s="62" t="s">
        <v>137</v>
      </c>
      <c r="B71" s="59" t="s">
        <v>143</v>
      </c>
      <c r="C71" s="96" t="s">
        <v>91</v>
      </c>
      <c r="D71" s="60">
        <v>126</v>
      </c>
      <c r="E71" s="64">
        <v>42</v>
      </c>
      <c r="F71" s="64">
        <v>84</v>
      </c>
      <c r="G71" s="64">
        <v>30</v>
      </c>
      <c r="H71" s="65">
        <v>54</v>
      </c>
      <c r="I71" s="66"/>
      <c r="J71" s="67"/>
      <c r="K71" s="66"/>
      <c r="L71" s="68">
        <v>48</v>
      </c>
      <c r="M71" s="163">
        <v>36</v>
      </c>
      <c r="N71" s="68"/>
      <c r="O71" s="103"/>
      <c r="P71" s="68"/>
      <c r="Q71" s="103"/>
    </row>
    <row r="72" spans="1:17" ht="14.25" customHeight="1" thickBot="1">
      <c r="A72" s="62" t="s">
        <v>147</v>
      </c>
      <c r="B72" s="59" t="s">
        <v>35</v>
      </c>
      <c r="C72" s="97"/>
      <c r="D72" s="60">
        <v>36</v>
      </c>
      <c r="E72" s="64"/>
      <c r="F72" s="64">
        <v>36</v>
      </c>
      <c r="G72" s="64"/>
      <c r="H72" s="65"/>
      <c r="I72" s="66"/>
      <c r="J72" s="67"/>
      <c r="K72" s="66"/>
      <c r="L72" s="68"/>
      <c r="M72" s="103">
        <v>36</v>
      </c>
      <c r="N72" s="68"/>
      <c r="O72" s="103"/>
      <c r="P72" s="68"/>
      <c r="Q72" s="103"/>
    </row>
    <row r="73" spans="1:17" ht="32.25" thickBot="1">
      <c r="A73" s="69" t="s">
        <v>144</v>
      </c>
      <c r="B73" s="70" t="s">
        <v>174</v>
      </c>
      <c r="C73" s="95" t="s">
        <v>160</v>
      </c>
      <c r="D73" s="146">
        <f>SUM(D74)</f>
        <v>330</v>
      </c>
      <c r="E73" s="146">
        <f>SUM(E74)</f>
        <v>110</v>
      </c>
      <c r="F73" s="146">
        <f>SUM(F74)</f>
        <v>220</v>
      </c>
      <c r="G73" s="146">
        <f aca="true" t="shared" si="15" ref="G73:Q73">SUM(G74)</f>
        <v>88</v>
      </c>
      <c r="H73" s="146">
        <f t="shared" si="15"/>
        <v>132</v>
      </c>
      <c r="I73" s="146">
        <f t="shared" si="15"/>
        <v>0</v>
      </c>
      <c r="J73" s="146">
        <f t="shared" si="15"/>
        <v>0</v>
      </c>
      <c r="K73" s="146">
        <f t="shared" si="15"/>
        <v>0</v>
      </c>
      <c r="L73" s="146">
        <f t="shared" si="15"/>
        <v>51</v>
      </c>
      <c r="M73" s="146">
        <f t="shared" si="15"/>
        <v>64</v>
      </c>
      <c r="N73" s="146">
        <f t="shared" si="15"/>
        <v>40</v>
      </c>
      <c r="O73" s="146">
        <f t="shared" si="15"/>
        <v>65</v>
      </c>
      <c r="P73" s="146">
        <f t="shared" si="15"/>
        <v>0</v>
      </c>
      <c r="Q73" s="146">
        <f t="shared" si="15"/>
        <v>0</v>
      </c>
    </row>
    <row r="74" spans="1:17" ht="42.75" thickBot="1">
      <c r="A74" s="71" t="s">
        <v>145</v>
      </c>
      <c r="B74" s="43" t="s">
        <v>146</v>
      </c>
      <c r="C74" s="72" t="s">
        <v>62</v>
      </c>
      <c r="D74" s="73">
        <v>330</v>
      </c>
      <c r="E74" s="73">
        <v>110</v>
      </c>
      <c r="F74" s="147">
        <f>SUM(L74:O74)</f>
        <v>220</v>
      </c>
      <c r="G74" s="73">
        <v>88</v>
      </c>
      <c r="H74" s="73">
        <v>132</v>
      </c>
      <c r="I74" s="74"/>
      <c r="J74" s="74"/>
      <c r="K74" s="74"/>
      <c r="L74" s="104">
        <v>51</v>
      </c>
      <c r="M74" s="104">
        <v>64</v>
      </c>
      <c r="N74" s="104">
        <v>40</v>
      </c>
      <c r="O74" s="164">
        <v>65</v>
      </c>
      <c r="P74" s="105"/>
      <c r="Q74" s="105"/>
    </row>
    <row r="75" spans="1:17" ht="13.5" thickBot="1">
      <c r="A75" s="187" t="s">
        <v>32</v>
      </c>
      <c r="B75" s="188"/>
      <c r="C75" s="100" t="s">
        <v>170</v>
      </c>
      <c r="D75" s="20">
        <v>7084</v>
      </c>
      <c r="E75" s="20">
        <v>1812</v>
      </c>
      <c r="F75" s="20">
        <v>5292</v>
      </c>
      <c r="G75" s="20">
        <v>1472</v>
      </c>
      <c r="H75" s="20">
        <v>2087</v>
      </c>
      <c r="I75" s="20">
        <v>90</v>
      </c>
      <c r="J75" s="20">
        <v>612</v>
      </c>
      <c r="K75" s="20">
        <v>792</v>
      </c>
      <c r="L75" s="106">
        <v>576</v>
      </c>
      <c r="M75" s="106">
        <v>828</v>
      </c>
      <c r="N75" s="106">
        <v>576</v>
      </c>
      <c r="O75" s="106">
        <v>828</v>
      </c>
      <c r="P75" s="106">
        <v>612</v>
      </c>
      <c r="Q75" s="106">
        <v>468</v>
      </c>
    </row>
    <row r="76" spans="1:17" ht="13.5" thickBot="1">
      <c r="A76" s="29" t="s">
        <v>97</v>
      </c>
      <c r="B76" s="75" t="s">
        <v>99</v>
      </c>
      <c r="C76" s="76"/>
      <c r="D76" s="47"/>
      <c r="E76" s="76"/>
      <c r="F76" s="76"/>
      <c r="G76" s="76"/>
      <c r="H76" s="76"/>
      <c r="I76" s="76"/>
      <c r="J76" s="76"/>
      <c r="K76" s="76"/>
      <c r="L76" s="107"/>
      <c r="M76" s="107"/>
      <c r="N76" s="107"/>
      <c r="O76" s="107"/>
      <c r="P76" s="107"/>
      <c r="Q76" s="108" t="s">
        <v>100</v>
      </c>
    </row>
    <row r="77" spans="1:17" ht="21.75" thickBot="1">
      <c r="A77" s="40" t="s">
        <v>98</v>
      </c>
      <c r="B77" s="77" t="s">
        <v>33</v>
      </c>
      <c r="C77" s="99"/>
      <c r="D77" s="76"/>
      <c r="E77" s="76"/>
      <c r="F77" s="76"/>
      <c r="G77" s="76"/>
      <c r="H77" s="76"/>
      <c r="I77" s="76"/>
      <c r="J77" s="76"/>
      <c r="K77" s="76"/>
      <c r="L77" s="107"/>
      <c r="M77" s="107"/>
      <c r="N77" s="107"/>
      <c r="O77" s="107"/>
      <c r="P77" s="107"/>
      <c r="Q77" s="109" t="s">
        <v>101</v>
      </c>
    </row>
    <row r="78" spans="1:17" ht="18.75" customHeight="1">
      <c r="A78" s="198" t="s">
        <v>149</v>
      </c>
      <c r="B78" s="199"/>
      <c r="C78" s="200"/>
      <c r="D78" s="200"/>
      <c r="E78" s="191"/>
      <c r="F78" s="195" t="s">
        <v>40</v>
      </c>
      <c r="G78" s="189" t="s">
        <v>34</v>
      </c>
      <c r="H78" s="190"/>
      <c r="I78" s="191"/>
      <c r="J78" s="78">
        <v>612</v>
      </c>
      <c r="K78" s="79">
        <v>792</v>
      </c>
      <c r="L78" s="110">
        <v>540</v>
      </c>
      <c r="M78" s="111">
        <v>684</v>
      </c>
      <c r="N78" s="110">
        <v>396</v>
      </c>
      <c r="O78" s="111">
        <v>468</v>
      </c>
      <c r="P78" s="110">
        <v>288</v>
      </c>
      <c r="Q78" s="111">
        <v>180</v>
      </c>
    </row>
    <row r="79" spans="1:18" ht="12.75">
      <c r="A79" s="201"/>
      <c r="B79" s="202"/>
      <c r="C79" s="202"/>
      <c r="D79" s="202"/>
      <c r="E79" s="203"/>
      <c r="F79" s="196"/>
      <c r="G79" s="192" t="s">
        <v>35</v>
      </c>
      <c r="H79" s="193"/>
      <c r="I79" s="194"/>
      <c r="J79" s="80">
        <v>0</v>
      </c>
      <c r="K79" s="81">
        <v>72</v>
      </c>
      <c r="L79" s="112">
        <v>36</v>
      </c>
      <c r="M79" s="113">
        <v>72</v>
      </c>
      <c r="N79" s="112">
        <v>108</v>
      </c>
      <c r="O79" s="113">
        <v>144</v>
      </c>
      <c r="P79" s="112">
        <v>108</v>
      </c>
      <c r="Q79" s="113">
        <v>36</v>
      </c>
      <c r="R79">
        <f>SUM(J79:Q79)</f>
        <v>576</v>
      </c>
    </row>
    <row r="80" spans="1:18" ht="13.5" thickBot="1">
      <c r="A80" s="204"/>
      <c r="B80" s="205"/>
      <c r="C80" s="205"/>
      <c r="D80" s="205"/>
      <c r="E80" s="206"/>
      <c r="F80" s="196"/>
      <c r="G80" s="208" t="s">
        <v>36</v>
      </c>
      <c r="H80" s="209"/>
      <c r="I80" s="210"/>
      <c r="J80" s="82">
        <v>0</v>
      </c>
      <c r="K80" s="83">
        <v>0</v>
      </c>
      <c r="L80" s="114">
        <v>0</v>
      </c>
      <c r="M80" s="115">
        <v>36</v>
      </c>
      <c r="N80" s="114"/>
      <c r="O80" s="115">
        <v>180</v>
      </c>
      <c r="P80" s="114">
        <v>108</v>
      </c>
      <c r="Q80" s="115">
        <v>72</v>
      </c>
      <c r="R80">
        <f>SUM(J80:Q80)</f>
        <v>396</v>
      </c>
    </row>
    <row r="81" spans="1:18" ht="12.75">
      <c r="A81" s="198" t="s">
        <v>102</v>
      </c>
      <c r="B81" s="199"/>
      <c r="C81" s="199"/>
      <c r="D81" s="199"/>
      <c r="E81" s="207"/>
      <c r="F81" s="196"/>
      <c r="G81" s="211" t="s">
        <v>37</v>
      </c>
      <c r="H81" s="212"/>
      <c r="I81" s="213"/>
      <c r="J81" s="84"/>
      <c r="K81" s="85">
        <v>4</v>
      </c>
      <c r="L81" s="116">
        <v>1</v>
      </c>
      <c r="M81" s="117">
        <v>2</v>
      </c>
      <c r="N81" s="116">
        <v>1</v>
      </c>
      <c r="O81" s="117">
        <v>3</v>
      </c>
      <c r="P81" s="116"/>
      <c r="Q81" s="117">
        <v>4</v>
      </c>
      <c r="R81">
        <f>SUM(R79:R80)</f>
        <v>972</v>
      </c>
    </row>
    <row r="82" spans="1:17" ht="12.75">
      <c r="A82" s="201"/>
      <c r="B82" s="202"/>
      <c r="C82" s="202"/>
      <c r="D82" s="202"/>
      <c r="E82" s="203"/>
      <c r="F82" s="196"/>
      <c r="G82" s="192" t="s">
        <v>39</v>
      </c>
      <c r="H82" s="193"/>
      <c r="I82" s="194"/>
      <c r="J82" s="80">
        <v>2</v>
      </c>
      <c r="K82" s="81">
        <v>5</v>
      </c>
      <c r="L82" s="112">
        <v>1</v>
      </c>
      <c r="M82" s="113">
        <v>6</v>
      </c>
      <c r="N82" s="112">
        <v>1</v>
      </c>
      <c r="O82" s="113">
        <v>3</v>
      </c>
      <c r="P82" s="112">
        <v>2</v>
      </c>
      <c r="Q82" s="113">
        <v>3</v>
      </c>
    </row>
    <row r="83" spans="1:17" ht="37.5" customHeight="1" thickBot="1">
      <c r="A83" s="204"/>
      <c r="B83" s="205"/>
      <c r="C83" s="205"/>
      <c r="D83" s="205"/>
      <c r="E83" s="206"/>
      <c r="F83" s="197"/>
      <c r="G83" s="179" t="s">
        <v>38</v>
      </c>
      <c r="H83" s="180"/>
      <c r="I83" s="181"/>
      <c r="J83" s="86"/>
      <c r="K83" s="87">
        <v>1</v>
      </c>
      <c r="L83" s="118">
        <v>0</v>
      </c>
      <c r="M83" s="119">
        <v>3</v>
      </c>
      <c r="N83" s="118"/>
      <c r="O83" s="119">
        <v>2</v>
      </c>
      <c r="P83" s="118">
        <v>2</v>
      </c>
      <c r="Q83" s="119">
        <v>1</v>
      </c>
    </row>
  </sheetData>
  <sheetProtection/>
  <mergeCells count="30">
    <mergeCell ref="H6:H7"/>
    <mergeCell ref="A3:A7"/>
    <mergeCell ref="B3:B7"/>
    <mergeCell ref="C3:C7"/>
    <mergeCell ref="D4:D7"/>
    <mergeCell ref="J3:Q3"/>
    <mergeCell ref="J4:K4"/>
    <mergeCell ref="L4:M4"/>
    <mergeCell ref="N4:O4"/>
    <mergeCell ref="P4:Q4"/>
    <mergeCell ref="G80:I80"/>
    <mergeCell ref="G81:I81"/>
    <mergeCell ref="G82:I82"/>
    <mergeCell ref="D3:I3"/>
    <mergeCell ref="F4:I4"/>
    <mergeCell ref="G5:I5"/>
    <mergeCell ref="E4:E7"/>
    <mergeCell ref="F5:F7"/>
    <mergeCell ref="I6:I7"/>
    <mergeCell ref="G6:G7"/>
    <mergeCell ref="G83:I83"/>
    <mergeCell ref="A1:Q1"/>
    <mergeCell ref="A2:Q2"/>
    <mergeCell ref="J6:Q6"/>
    <mergeCell ref="A75:B75"/>
    <mergeCell ref="G78:I78"/>
    <mergeCell ref="G79:I79"/>
    <mergeCell ref="F78:F83"/>
    <mergeCell ref="A78:E80"/>
    <mergeCell ref="A81:E8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2015-09-10T11:39:15Z</cp:lastPrinted>
  <dcterms:created xsi:type="dcterms:W3CDTF">1996-10-08T23:32:33Z</dcterms:created>
  <dcterms:modified xsi:type="dcterms:W3CDTF">2016-12-23T10:03:40Z</dcterms:modified>
  <cp:category/>
  <cp:version/>
  <cp:contentType/>
  <cp:contentStatus/>
</cp:coreProperties>
</file>